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adleyhamner/Desktop/"/>
    </mc:Choice>
  </mc:AlternateContent>
  <xr:revisionPtr revIDLastSave="0" documentId="13_ncr:1_{E915DDD1-D386-0C4C-A8A6-7CF217F102C8}" xr6:coauthVersionLast="45" xr6:coauthVersionMax="45" xr10:uidLastSave="{00000000-0000-0000-0000-000000000000}"/>
  <bookViews>
    <workbookView xWindow="760" yWindow="460" windowWidth="27640" windowHeight="15960" activeTab="1" xr2:uid="{9426D965-882B-C247-A5EE-B48C5A21E5FB}"/>
  </bookViews>
  <sheets>
    <sheet name="Example Annual Budget Template" sheetId="1" r:id="rId1"/>
    <sheet name="Fillable Budget 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2" l="1"/>
  <c r="C45" i="2" l="1"/>
  <c r="D45" i="2"/>
  <c r="E45" i="2"/>
  <c r="F45" i="2"/>
  <c r="G45" i="2"/>
  <c r="H45" i="2"/>
  <c r="I45" i="2"/>
  <c r="J45" i="2"/>
  <c r="K45" i="2"/>
  <c r="L45" i="2"/>
  <c r="M45" i="2"/>
  <c r="B45" i="2"/>
  <c r="C72" i="2"/>
  <c r="D72" i="2"/>
  <c r="E72" i="2"/>
  <c r="F72" i="2"/>
  <c r="G72" i="2"/>
  <c r="H72" i="2"/>
  <c r="I72" i="2"/>
  <c r="J72" i="2"/>
  <c r="K72" i="2"/>
  <c r="L72" i="2"/>
  <c r="M72" i="2"/>
  <c r="B72" i="2"/>
  <c r="C66" i="2"/>
  <c r="D66" i="2"/>
  <c r="E66" i="2"/>
  <c r="F66" i="2"/>
  <c r="G66" i="2"/>
  <c r="H66" i="2"/>
  <c r="I66" i="2"/>
  <c r="J66" i="2"/>
  <c r="K66" i="2"/>
  <c r="L66" i="2"/>
  <c r="M66" i="2"/>
  <c r="B66" i="2"/>
  <c r="C61" i="2"/>
  <c r="D61" i="2"/>
  <c r="E61" i="2"/>
  <c r="F61" i="2"/>
  <c r="G61" i="2"/>
  <c r="H61" i="2"/>
  <c r="I61" i="2"/>
  <c r="J61" i="2"/>
  <c r="K61" i="2"/>
  <c r="L61" i="2"/>
  <c r="M61" i="2"/>
  <c r="B61" i="2"/>
  <c r="C56" i="2"/>
  <c r="D56" i="2"/>
  <c r="E56" i="2"/>
  <c r="F56" i="2"/>
  <c r="G56" i="2"/>
  <c r="H56" i="2"/>
  <c r="I56" i="2"/>
  <c r="J56" i="2"/>
  <c r="K56" i="2"/>
  <c r="L56" i="2"/>
  <c r="M56" i="2"/>
  <c r="B56" i="2"/>
  <c r="C51" i="2"/>
  <c r="D51" i="2"/>
  <c r="E51" i="2"/>
  <c r="F51" i="2"/>
  <c r="G51" i="2"/>
  <c r="H51" i="2"/>
  <c r="I51" i="2"/>
  <c r="J51" i="2"/>
  <c r="K51" i="2"/>
  <c r="L51" i="2"/>
  <c r="M51" i="2"/>
  <c r="B51" i="2"/>
  <c r="C41" i="2"/>
  <c r="D41" i="2"/>
  <c r="E41" i="2"/>
  <c r="F41" i="2"/>
  <c r="G41" i="2"/>
  <c r="H41" i="2"/>
  <c r="I41" i="2"/>
  <c r="J41" i="2"/>
  <c r="K41" i="2"/>
  <c r="L41" i="2"/>
  <c r="M41" i="2"/>
  <c r="B41" i="2"/>
  <c r="C36" i="2"/>
  <c r="C74" i="2" s="1"/>
  <c r="D36" i="2"/>
  <c r="D74" i="2" s="1"/>
  <c r="E36" i="2"/>
  <c r="E74" i="2" s="1"/>
  <c r="E81" i="2" s="1"/>
  <c r="E82" i="2" s="1"/>
  <c r="F36" i="2"/>
  <c r="F74" i="2" s="1"/>
  <c r="F81" i="2" s="1"/>
  <c r="F82" i="2" s="1"/>
  <c r="G36" i="2"/>
  <c r="G74" i="2" s="1"/>
  <c r="H36" i="2"/>
  <c r="H74" i="2" s="1"/>
  <c r="I36" i="2"/>
  <c r="J36" i="2"/>
  <c r="J74" i="2" s="1"/>
  <c r="J81" i="2" s="1"/>
  <c r="J82" i="2" s="1"/>
  <c r="K36" i="2"/>
  <c r="K74" i="2" s="1"/>
  <c r="L36" i="2"/>
  <c r="L74" i="2" s="1"/>
  <c r="M36" i="2"/>
  <c r="M74" i="2" s="1"/>
  <c r="M81" i="2" s="1"/>
  <c r="M82" i="2" s="1"/>
  <c r="B36" i="2"/>
  <c r="B74" i="2" s="1"/>
  <c r="D28" i="2"/>
  <c r="N28" i="2" s="1"/>
  <c r="M27" i="2"/>
  <c r="M29" i="2" s="1"/>
  <c r="M52" i="2" s="1"/>
  <c r="L27" i="2"/>
  <c r="L29" i="2" s="1"/>
  <c r="L37" i="2" s="1"/>
  <c r="K27" i="2"/>
  <c r="K29" i="2" s="1"/>
  <c r="J27" i="2"/>
  <c r="J29" i="2" s="1"/>
  <c r="J46" i="2" s="1"/>
  <c r="I27" i="2"/>
  <c r="I29" i="2" s="1"/>
  <c r="H27" i="2"/>
  <c r="H29" i="2" s="1"/>
  <c r="G27" i="2"/>
  <c r="G29" i="2" s="1"/>
  <c r="G67" i="2" s="1"/>
  <c r="F27" i="2"/>
  <c r="F29" i="2" s="1"/>
  <c r="E27" i="2"/>
  <c r="E29" i="2" s="1"/>
  <c r="E52" i="2" s="1"/>
  <c r="D27" i="2"/>
  <c r="C27" i="2"/>
  <c r="C29" i="2" s="1"/>
  <c r="C62" i="2" s="1"/>
  <c r="B27" i="2"/>
  <c r="B23" i="1"/>
  <c r="C27" i="1"/>
  <c r="D27" i="1"/>
  <c r="E27" i="1"/>
  <c r="F27" i="1"/>
  <c r="G27" i="1"/>
  <c r="H27" i="1"/>
  <c r="I27" i="1"/>
  <c r="J27" i="1"/>
  <c r="K27" i="1"/>
  <c r="L27" i="1"/>
  <c r="M27" i="1"/>
  <c r="B27" i="1"/>
  <c r="D28" i="1"/>
  <c r="N28" i="1" s="1"/>
  <c r="I74" i="2" l="1"/>
  <c r="I81" i="2" s="1"/>
  <c r="I82" i="2" s="1"/>
  <c r="L81" i="2"/>
  <c r="L82" i="2" s="1"/>
  <c r="H81" i="2"/>
  <c r="H82" i="2" s="1"/>
  <c r="K81" i="2"/>
  <c r="K82" i="2" s="1"/>
  <c r="G81" i="2"/>
  <c r="G82" i="2" s="1"/>
  <c r="C81" i="2"/>
  <c r="C82" i="2" s="1"/>
  <c r="N74" i="2"/>
  <c r="I73" i="2"/>
  <c r="I79" i="2" s="1"/>
  <c r="I80" i="2" s="1"/>
  <c r="K62" i="2"/>
  <c r="K46" i="2"/>
  <c r="G42" i="2"/>
  <c r="L57" i="2"/>
  <c r="N27" i="2"/>
  <c r="H73" i="2"/>
  <c r="H79" i="2" s="1"/>
  <c r="H80" i="2" s="1"/>
  <c r="I32" i="2"/>
  <c r="H42" i="2"/>
  <c r="L62" i="2"/>
  <c r="B29" i="2"/>
  <c r="B62" i="2" s="1"/>
  <c r="H37" i="2"/>
  <c r="L42" i="2"/>
  <c r="G62" i="2"/>
  <c r="H57" i="2"/>
  <c r="H62" i="2"/>
  <c r="F62" i="2"/>
  <c r="F42" i="2"/>
  <c r="F57" i="2"/>
  <c r="F37" i="2"/>
  <c r="F73" i="2"/>
  <c r="F79" i="2" s="1"/>
  <c r="F80" i="2" s="1"/>
  <c r="F32" i="2"/>
  <c r="F46" i="2"/>
  <c r="F52" i="2"/>
  <c r="F67" i="2"/>
  <c r="E67" i="2"/>
  <c r="E46" i="2"/>
  <c r="E62" i="2"/>
  <c r="E42" i="2"/>
  <c r="I67" i="2"/>
  <c r="I46" i="2"/>
  <c r="I62" i="2"/>
  <c r="I42" i="2"/>
  <c r="M67" i="2"/>
  <c r="M46" i="2"/>
  <c r="M62" i="2"/>
  <c r="M42" i="2"/>
  <c r="C57" i="2"/>
  <c r="C37" i="2"/>
  <c r="C73" i="2"/>
  <c r="C79" i="2" s="1"/>
  <c r="C80" i="2" s="1"/>
  <c r="C52" i="2"/>
  <c r="C32" i="2"/>
  <c r="J62" i="2"/>
  <c r="J42" i="2"/>
  <c r="J57" i="2"/>
  <c r="J37" i="2"/>
  <c r="J73" i="2"/>
  <c r="J79" i="2" s="1"/>
  <c r="J80" i="2" s="1"/>
  <c r="J32" i="2"/>
  <c r="E37" i="2"/>
  <c r="M37" i="2"/>
  <c r="C46" i="2"/>
  <c r="I57" i="2"/>
  <c r="M73" i="2"/>
  <c r="M79" i="2" s="1"/>
  <c r="M80" i="2" s="1"/>
  <c r="K57" i="2"/>
  <c r="K37" i="2"/>
  <c r="K73" i="2"/>
  <c r="K79" i="2" s="1"/>
  <c r="K80" i="2" s="1"/>
  <c r="K52" i="2"/>
  <c r="K32" i="2"/>
  <c r="E32" i="2"/>
  <c r="M32" i="2"/>
  <c r="C42" i="2"/>
  <c r="K42" i="2"/>
  <c r="I52" i="2"/>
  <c r="J67" i="2"/>
  <c r="E73" i="2"/>
  <c r="E79" i="2" s="1"/>
  <c r="E80" i="2" s="1"/>
  <c r="G57" i="2"/>
  <c r="G37" i="2"/>
  <c r="G73" i="2"/>
  <c r="G79" i="2" s="1"/>
  <c r="G80" i="2" s="1"/>
  <c r="G52" i="2"/>
  <c r="G32" i="2"/>
  <c r="L73" i="2"/>
  <c r="L79" i="2" s="1"/>
  <c r="L80" i="2" s="1"/>
  <c r="I37" i="2"/>
  <c r="G46" i="2"/>
  <c r="J52" i="2"/>
  <c r="E57" i="2"/>
  <c r="M57" i="2"/>
  <c r="C67" i="2"/>
  <c r="K67" i="2"/>
  <c r="D29" i="2"/>
  <c r="D81" i="2" s="1"/>
  <c r="D82" i="2" s="1"/>
  <c r="H46" i="2"/>
  <c r="L46" i="2"/>
  <c r="H67" i="2"/>
  <c r="L67" i="2"/>
  <c r="H32" i="2"/>
  <c r="L32" i="2"/>
  <c r="H52" i="2"/>
  <c r="L52" i="2"/>
  <c r="B29" i="1"/>
  <c r="C29" i="1"/>
  <c r="B81" i="2" l="1"/>
  <c r="B32" i="2"/>
  <c r="B57" i="2"/>
  <c r="B67" i="2"/>
  <c r="B42" i="2"/>
  <c r="B52" i="2"/>
  <c r="B73" i="2"/>
  <c r="B79" i="2" s="1"/>
  <c r="B80" i="2" s="1"/>
  <c r="B46" i="2"/>
  <c r="B37" i="2"/>
  <c r="D73" i="2"/>
  <c r="D79" i="2" s="1"/>
  <c r="D52" i="2"/>
  <c r="D32" i="2"/>
  <c r="D67" i="2"/>
  <c r="D46" i="2"/>
  <c r="D42" i="2"/>
  <c r="N42" i="2" s="1"/>
  <c r="D57" i="2"/>
  <c r="D62" i="2"/>
  <c r="D37" i="2"/>
  <c r="N37" i="2" s="1"/>
  <c r="N67" i="2"/>
  <c r="N29" i="2"/>
  <c r="N62" i="2"/>
  <c r="C40" i="1"/>
  <c r="C46" i="1" s="1"/>
  <c r="C47" i="1" s="1"/>
  <c r="C39" i="1"/>
  <c r="C38" i="1"/>
  <c r="C37" i="1"/>
  <c r="C36" i="1"/>
  <c r="C35" i="1"/>
  <c r="C34" i="1"/>
  <c r="C33" i="1"/>
  <c r="C32" i="1"/>
  <c r="B32" i="1"/>
  <c r="B38" i="1"/>
  <c r="B37" i="1"/>
  <c r="B35" i="1"/>
  <c r="B40" i="1"/>
  <c r="B46" i="1" s="1"/>
  <c r="B39" i="1"/>
  <c r="B36" i="1"/>
  <c r="B34" i="1"/>
  <c r="B33" i="1"/>
  <c r="D29" i="1"/>
  <c r="N52" i="2" l="1"/>
  <c r="B82" i="2"/>
  <c r="N81" i="2"/>
  <c r="N82" i="2" s="1"/>
  <c r="N57" i="2"/>
  <c r="N32" i="2"/>
  <c r="N46" i="2"/>
  <c r="D80" i="2"/>
  <c r="N79" i="2"/>
  <c r="N80" i="2" s="1"/>
  <c r="N73" i="2"/>
  <c r="B47" i="1"/>
  <c r="D40" i="1"/>
  <c r="D46" i="1" s="1"/>
  <c r="D39" i="1"/>
  <c r="D38" i="1"/>
  <c r="D37" i="1"/>
  <c r="D36" i="1"/>
  <c r="D35" i="1"/>
  <c r="D34" i="1"/>
  <c r="D33" i="1"/>
  <c r="D32" i="1"/>
  <c r="E29" i="1"/>
  <c r="D47" i="1" l="1"/>
  <c r="E40" i="1"/>
  <c r="E46" i="1" s="1"/>
  <c r="E39" i="1"/>
  <c r="E37" i="1"/>
  <c r="E35" i="1"/>
  <c r="E33" i="1"/>
  <c r="E32" i="1"/>
  <c r="E38" i="1"/>
  <c r="E36" i="1"/>
  <c r="E34" i="1"/>
  <c r="F29" i="1"/>
  <c r="E47" i="1" l="1"/>
  <c r="F32" i="1"/>
  <c r="F39" i="1"/>
  <c r="F38" i="1"/>
  <c r="F35" i="1"/>
  <c r="F33" i="1"/>
  <c r="F40" i="1"/>
  <c r="F46" i="1" s="1"/>
  <c r="F37" i="1"/>
  <c r="F36" i="1"/>
  <c r="F34" i="1"/>
  <c r="G29" i="1"/>
  <c r="F47" i="1" l="1"/>
  <c r="G40" i="1"/>
  <c r="G46" i="1" s="1"/>
  <c r="G39" i="1"/>
  <c r="G38" i="1"/>
  <c r="G37" i="1"/>
  <c r="G36" i="1"/>
  <c r="G35" i="1"/>
  <c r="G34" i="1"/>
  <c r="G33" i="1"/>
  <c r="G32" i="1"/>
  <c r="H29" i="1"/>
  <c r="G47" i="1" l="1"/>
  <c r="H40" i="1"/>
  <c r="H46" i="1" s="1"/>
  <c r="H47" i="1" s="1"/>
  <c r="H39" i="1"/>
  <c r="H38" i="1"/>
  <c r="H37" i="1"/>
  <c r="H36" i="1"/>
  <c r="H32" i="1"/>
  <c r="H35" i="1"/>
  <c r="H34" i="1"/>
  <c r="H33" i="1"/>
  <c r="I29" i="1"/>
  <c r="I38" i="1" l="1"/>
  <c r="I36" i="1"/>
  <c r="I34" i="1"/>
  <c r="I40" i="1"/>
  <c r="I46" i="1" s="1"/>
  <c r="I47" i="1" s="1"/>
  <c r="I39" i="1"/>
  <c r="I37" i="1"/>
  <c r="I35" i="1"/>
  <c r="I33" i="1"/>
  <c r="I32" i="1"/>
  <c r="J29" i="1"/>
  <c r="J32" i="1" l="1"/>
  <c r="J40" i="1"/>
  <c r="J46" i="1" s="1"/>
  <c r="J47" i="1" s="1"/>
  <c r="J39" i="1"/>
  <c r="J36" i="1"/>
  <c r="J34" i="1"/>
  <c r="J33" i="1"/>
  <c r="J38" i="1"/>
  <c r="J37" i="1"/>
  <c r="J35" i="1"/>
  <c r="K29" i="1"/>
  <c r="K40" i="1" l="1"/>
  <c r="K46" i="1" s="1"/>
  <c r="K47" i="1" s="1"/>
  <c r="K39" i="1"/>
  <c r="K38" i="1"/>
  <c r="K37" i="1"/>
  <c r="K36" i="1"/>
  <c r="K35" i="1"/>
  <c r="K34" i="1"/>
  <c r="K33" i="1"/>
  <c r="K32" i="1"/>
  <c r="M29" i="1"/>
  <c r="L29" i="1"/>
  <c r="N27" i="1"/>
  <c r="M40" i="1" l="1"/>
  <c r="M46" i="1" s="1"/>
  <c r="M39" i="1"/>
  <c r="M37" i="1"/>
  <c r="M35" i="1"/>
  <c r="M33" i="1"/>
  <c r="M32" i="1"/>
  <c r="M38" i="1"/>
  <c r="M36" i="1"/>
  <c r="M34" i="1"/>
  <c r="L40" i="1"/>
  <c r="L46" i="1" s="1"/>
  <c r="L47" i="1" s="1"/>
  <c r="L39" i="1"/>
  <c r="L38" i="1"/>
  <c r="L37" i="1"/>
  <c r="L36" i="1"/>
  <c r="L35" i="1"/>
  <c r="L34" i="1"/>
  <c r="L33" i="1"/>
  <c r="L32" i="1"/>
  <c r="N29" i="1"/>
  <c r="N34" i="1" l="1"/>
  <c r="M47" i="1"/>
  <c r="N46" i="1"/>
  <c r="N47" i="1" s="1"/>
  <c r="N38" i="1"/>
  <c r="N37" i="1"/>
  <c r="N39" i="1"/>
  <c r="N36" i="1"/>
  <c r="N35" i="1"/>
  <c r="N32" i="1"/>
  <c r="N33" i="1"/>
  <c r="N40" i="1"/>
</calcChain>
</file>

<file path=xl/sharedStrings.xml><?xml version="1.0" encoding="utf-8"?>
<sst xmlns="http://schemas.openxmlformats.org/spreadsheetml/2006/main" count="143" uniqueCount="89">
  <si>
    <t>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</si>
  <si>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</si>
  <si>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</si>
  <si>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</si>
  <si>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</si>
  <si>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</si>
  <si>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</si>
  <si>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</si>
  <si>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</si>
  <si>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</si>
  <si>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</si>
  <si>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</si>
  <si>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</si>
  <si>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END</t>
  </si>
  <si>
    <t>Last Year's Annual Revenue</t>
  </si>
  <si>
    <t>Last Year's Annual Bonus / Score Card Bonus</t>
  </si>
  <si>
    <t>Expected or Known Annual Bonus / Score Card Bonus for Current Year</t>
  </si>
  <si>
    <t>Commission Revenue</t>
  </si>
  <si>
    <t>Bonus Revenue</t>
  </si>
  <si>
    <t>TOTAL REVENUE</t>
  </si>
  <si>
    <t>Expenses</t>
  </si>
  <si>
    <t>Last Year's High Level Revenue Performance</t>
  </si>
  <si>
    <t>Projections for the Current Year Revenue</t>
  </si>
  <si>
    <t>Desired Revenue Growth Rate for Current Year</t>
  </si>
  <si>
    <t>Budget</t>
  </si>
  <si>
    <t>Employee Expense %</t>
  </si>
  <si>
    <t>Building Expense %</t>
  </si>
  <si>
    <t>Supplies &amp; Equipment Expense %</t>
  </si>
  <si>
    <t>Marketing &amp; Leads Expense %</t>
  </si>
  <si>
    <t>Business Development Expense %</t>
  </si>
  <si>
    <t>Business Vehicle Expense %</t>
  </si>
  <si>
    <t>Professional Services and Software Expense %</t>
  </si>
  <si>
    <t>Other Business Expenses %</t>
  </si>
  <si>
    <t>Total Operating Expense %</t>
  </si>
  <si>
    <t>Employee Expense - Total Budgeted</t>
  </si>
  <si>
    <t>Building Expense - Total Budgeted</t>
  </si>
  <si>
    <t>Supplies &amp; Equipment Expense - Total Budgeted</t>
  </si>
  <si>
    <t>Marketing &amp; Leads Expense - Total Budgeted</t>
  </si>
  <si>
    <t>Business Development Expense - Total Budgeted</t>
  </si>
  <si>
    <t>Business Vehicle Expense - Total Budgeted</t>
  </si>
  <si>
    <t>Professional Services and Software Expense - Total Budgeted</t>
  </si>
  <si>
    <t>Other Business Expenses - Total Budgeted</t>
  </si>
  <si>
    <t>Total Operating Expense - Total Budgeted</t>
  </si>
  <si>
    <t>Operating Profit (Revenue - Expenses)</t>
  </si>
  <si>
    <t>Budgeted - $</t>
  </si>
  <si>
    <t>Budgeted - %</t>
  </si>
  <si>
    <t>Projected - $</t>
  </si>
  <si>
    <t>Projected - %</t>
  </si>
  <si>
    <t>Total Operating Expense - Total Projected</t>
  </si>
  <si>
    <t>Key</t>
  </si>
  <si>
    <t>Input</t>
  </si>
  <si>
    <t>Output</t>
  </si>
  <si>
    <t xml:space="preserve">  Non-editable formula field.</t>
  </si>
  <si>
    <t xml:space="preserve">  Editable field requiringinput.</t>
  </si>
  <si>
    <t>Salaries</t>
  </si>
  <si>
    <t>Payroll Taxes</t>
  </si>
  <si>
    <t>Employee Benefits</t>
  </si>
  <si>
    <t>Rent</t>
  </si>
  <si>
    <t>Utilities</t>
  </si>
  <si>
    <t>Repairs &amp; Maintenance</t>
  </si>
  <si>
    <t xml:space="preserve">Supplies  </t>
  </si>
  <si>
    <t>Equipment Rental</t>
  </si>
  <si>
    <t>Marketing - SEO &amp; Internet</t>
  </si>
  <si>
    <t>Marketing - Branding</t>
  </si>
  <si>
    <t>Marketing - Internet Leads</t>
  </si>
  <si>
    <t>Promotional Events, Items, &amp; Gifts</t>
  </si>
  <si>
    <t>Meals</t>
  </si>
  <si>
    <t>Travel</t>
  </si>
  <si>
    <t>Professional Development</t>
  </si>
  <si>
    <t>Vehicle Maintenance &amp; Gas</t>
  </si>
  <si>
    <t>Tolls &amp; Parking</t>
  </si>
  <si>
    <t>Vehicle Lease</t>
  </si>
  <si>
    <t>Legal &amp; Accounting Services</t>
  </si>
  <si>
    <t>Dues &amp; Memberships</t>
  </si>
  <si>
    <t>Other Professional Services &amp; Software Subscriptions</t>
  </si>
  <si>
    <t>Insurance</t>
  </si>
  <si>
    <t>Licenses &amp; Taxes</t>
  </si>
  <si>
    <t>Interest Expense</t>
  </si>
  <si>
    <t>Miscellaneous &amp; Other  Expenses</t>
  </si>
  <si>
    <t>Employee Expense - Total Projected</t>
  </si>
  <si>
    <t>Building Expense - Total Projected</t>
  </si>
  <si>
    <t>Marketing &amp; Leads Expense - Total Projected</t>
  </si>
  <si>
    <t>Business Development Expense - Total Projected</t>
  </si>
  <si>
    <t>Business Vehicle Expense - Total Projected</t>
  </si>
  <si>
    <t>Professional Services and Software Expense - Total Projected</t>
  </si>
  <si>
    <t>Other Business Expenses - Total Projected</t>
  </si>
  <si>
    <t>Supplies &amp; Equipment Expense - Total Projected</t>
  </si>
  <si>
    <t>Non-editable formula field for Projected Expenses.</t>
  </si>
  <si>
    <t>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</si>
</sst>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4" borderId="3" applyNumberFormat="0" applyAlignment="0" applyProtection="0"/>
  </cellStyleXfs>
  <cellXfs count="33">
    <xf numFmtId="0" fontId="0" fillId="0" borderId="0" xfId="0"/>
    <xf numFmtId="0" fontId="0" fillId="5" borderId="0" xfId="0" applyFill="1"/>
    <xf numFmtId="0" fontId="0" fillId="6" borderId="0" xfId="0" applyFill="1"/>
    <xf numFmtId="0" fontId="5" fillId="6" borderId="0" xfId="0" applyFont="1" applyFill="1"/>
    <xf numFmtId="0" fontId="6" fillId="6" borderId="0" xfId="0" applyFont="1" applyFill="1" applyAlignment="1">
      <alignment horizontal="center"/>
    </xf>
    <xf numFmtId="9" fontId="0" fillId="5" borderId="0" xfId="0" applyNumberFormat="1" applyFill="1"/>
    <xf numFmtId="6" fontId="0" fillId="6" borderId="0" xfId="0" applyNumberFormat="1" applyFill="1"/>
    <xf numFmtId="8" fontId="0" fillId="6" borderId="0" xfId="0" applyNumberFormat="1" applyFill="1"/>
    <xf numFmtId="44" fontId="0" fillId="5" borderId="0" xfId="1" applyFont="1" applyFill="1"/>
    <xf numFmtId="44" fontId="0" fillId="6" borderId="0" xfId="0" applyNumberFormat="1" applyFill="1"/>
    <xf numFmtId="0" fontId="5" fillId="5" borderId="0" xfId="0" applyFont="1" applyFill="1"/>
    <xf numFmtId="0" fontId="6" fillId="5" borderId="0" xfId="0" applyFont="1" applyFill="1"/>
    <xf numFmtId="0" fontId="6" fillId="6" borderId="0" xfId="0" applyFont="1" applyFill="1"/>
    <xf numFmtId="9" fontId="0" fillId="6" borderId="0" xfId="2" applyFont="1" applyFill="1"/>
    <xf numFmtId="0" fontId="2" fillId="2" borderId="1" xfId="3"/>
    <xf numFmtId="9" fontId="2" fillId="2" borderId="1" xfId="3" applyNumberFormat="1"/>
    <xf numFmtId="44" fontId="2" fillId="2" borderId="1" xfId="3" applyNumberFormat="1"/>
    <xf numFmtId="0" fontId="2" fillId="2" borderId="5" xfId="3" applyBorder="1"/>
    <xf numFmtId="9" fontId="2" fillId="2" borderId="6" xfId="3" applyNumberFormat="1" applyBorder="1"/>
    <xf numFmtId="9" fontId="0" fillId="6" borderId="4" xfId="2" applyFont="1" applyFill="1" applyBorder="1"/>
    <xf numFmtId="0" fontId="2" fillId="2" borderId="4" xfId="3" applyBorder="1" applyAlignment="1">
      <alignment horizontal="center"/>
    </xf>
    <xf numFmtId="0" fontId="3" fillId="3" borderId="4" xfId="4" applyBorder="1" applyAlignment="1">
      <alignment horizontal="center"/>
    </xf>
    <xf numFmtId="9" fontId="0" fillId="6" borderId="0" xfId="2" applyFont="1" applyFill="1" applyAlignment="1">
      <alignment horizontal="right"/>
    </xf>
    <xf numFmtId="8" fontId="2" fillId="2" borderId="1" xfId="3" applyNumberFormat="1"/>
    <xf numFmtId="6" fontId="2" fillId="2" borderId="1" xfId="3" applyNumberFormat="1"/>
    <xf numFmtId="8" fontId="4" fillId="4" borderId="3" xfId="5" applyNumberFormat="1"/>
    <xf numFmtId="6" fontId="4" fillId="4" borderId="3" xfId="5" applyNumberFormat="1"/>
    <xf numFmtId="6" fontId="5" fillId="6" borderId="0" xfId="0" applyNumberFormat="1" applyFont="1" applyFill="1"/>
    <xf numFmtId="8" fontId="5" fillId="6" borderId="0" xfId="0" applyNumberFormat="1" applyFont="1" applyFill="1"/>
    <xf numFmtId="0" fontId="2" fillId="2" borderId="1" xfId="3" applyAlignment="1">
      <alignment horizontal="left" indent="1"/>
    </xf>
    <xf numFmtId="0" fontId="4" fillId="4" borderId="4" xfId="5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left"/>
    </xf>
  </cellXfs>
  <cellStyles count="6">
    <cellStyle name="Check Cell" xfId="5" builtinId="23"/>
    <cellStyle name="Currency" xfId="1" builtinId="4"/>
    <cellStyle name="Input" xfId="3" builtinId="20"/>
    <cellStyle name="Normal" xfId="0" builtinId="0"/>
    <cellStyle name="Output" xfId="4" builtinId="2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704598</xdr:colOff>
      <xdr:row>5</xdr:row>
      <xdr:rowOff>117747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730EC-9B98-584C-AC73-05393B5D7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6076698" cy="11337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704598</xdr:colOff>
      <xdr:row>5</xdr:row>
      <xdr:rowOff>117747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1A8272-8EE3-BC44-9DE5-35EBE6E6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6076698" cy="1133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A334-8C7F-4649-B647-DDE193492F69}">
  <dimension ref="A7:N51"/>
  <sheetViews>
    <sheetView topLeftCell="A23" workbookViewId="0">
      <selection activeCell="A54" sqref="A54"/>
    </sheetView>
  </sheetViews>
  <sheetFormatPr baseColWidth="10" defaultRowHeight="16" x14ac:dyDescent="0.2"/>
  <cols>
    <col min="1" max="1" width="58.33203125" style="1" customWidth="1"/>
    <col min="2" max="2" width="12.5" style="1" bestFit="1" customWidth="1"/>
    <col min="3" max="3" width="10.83203125" style="1"/>
    <col min="4" max="4" width="11.5" style="1" bestFit="1" customWidth="1"/>
    <col min="5" max="13" width="10.83203125" style="1"/>
    <col min="14" max="14" width="11.83203125" style="1" bestFit="1" customWidth="1"/>
    <col min="15" max="16384" width="10.83203125" style="1"/>
  </cols>
  <sheetData>
    <row r="7" spans="1:9" x14ac:dyDescent="0.2">
      <c r="A7" s="11" t="s">
        <v>21</v>
      </c>
      <c r="B7" s="5"/>
    </row>
    <row r="8" spans="1:9" ht="21" x14ac:dyDescent="0.25">
      <c r="A8" s="14" t="s">
        <v>14</v>
      </c>
      <c r="B8" s="16">
        <v>500000</v>
      </c>
      <c r="F8" s="31" t="s">
        <v>49</v>
      </c>
      <c r="G8" s="31"/>
      <c r="H8" s="31"/>
      <c r="I8" s="31"/>
    </row>
    <row r="9" spans="1:9" x14ac:dyDescent="0.2">
      <c r="A9" s="14" t="s">
        <v>15</v>
      </c>
      <c r="B9" s="16">
        <v>50000</v>
      </c>
      <c r="F9" s="20" t="s">
        <v>50</v>
      </c>
      <c r="G9" s="32" t="s">
        <v>53</v>
      </c>
      <c r="H9" s="32"/>
      <c r="I9" s="32"/>
    </row>
    <row r="10" spans="1:9" x14ac:dyDescent="0.2">
      <c r="A10" s="11" t="s">
        <v>22</v>
      </c>
      <c r="B10" s="8"/>
      <c r="F10" s="21" t="s">
        <v>51</v>
      </c>
      <c r="G10" s="32" t="s">
        <v>52</v>
      </c>
      <c r="H10" s="32"/>
      <c r="I10" s="32"/>
    </row>
    <row r="11" spans="1:9" x14ac:dyDescent="0.2">
      <c r="A11" s="14" t="s">
        <v>16</v>
      </c>
      <c r="B11" s="16">
        <v>60000</v>
      </c>
    </row>
    <row r="12" spans="1:9" x14ac:dyDescent="0.2">
      <c r="A12" s="14" t="s">
        <v>23</v>
      </c>
      <c r="B12" s="15">
        <v>0.1</v>
      </c>
    </row>
    <row r="14" spans="1:9" x14ac:dyDescent="0.2">
      <c r="A14" s="11" t="s">
        <v>24</v>
      </c>
    </row>
    <row r="15" spans="1:9" x14ac:dyDescent="0.2">
      <c r="A15" s="14" t="s">
        <v>25</v>
      </c>
      <c r="B15" s="15">
        <v>0.5</v>
      </c>
    </row>
    <row r="16" spans="1:9" x14ac:dyDescent="0.2">
      <c r="A16" s="14" t="s">
        <v>26</v>
      </c>
      <c r="B16" s="15">
        <v>0.1</v>
      </c>
    </row>
    <row r="17" spans="1:14" x14ac:dyDescent="0.2">
      <c r="A17" s="14" t="s">
        <v>27</v>
      </c>
      <c r="B17" s="15">
        <v>0.02</v>
      </c>
    </row>
    <row r="18" spans="1:14" x14ac:dyDescent="0.2">
      <c r="A18" s="14" t="s">
        <v>28</v>
      </c>
      <c r="B18" s="15">
        <v>0.06</v>
      </c>
    </row>
    <row r="19" spans="1:14" x14ac:dyDescent="0.2">
      <c r="A19" s="14" t="s">
        <v>29</v>
      </c>
      <c r="B19" s="15">
        <v>0.02</v>
      </c>
    </row>
    <row r="20" spans="1:14" x14ac:dyDescent="0.2">
      <c r="A20" s="14" t="s">
        <v>30</v>
      </c>
      <c r="B20" s="15">
        <v>0.01</v>
      </c>
    </row>
    <row r="21" spans="1:14" x14ac:dyDescent="0.2">
      <c r="A21" s="14" t="s">
        <v>31</v>
      </c>
      <c r="B21" s="15">
        <v>0.01</v>
      </c>
    </row>
    <row r="22" spans="1:14" x14ac:dyDescent="0.2">
      <c r="A22" s="14" t="s">
        <v>32</v>
      </c>
      <c r="B22" s="18">
        <v>0.03</v>
      </c>
    </row>
    <row r="23" spans="1:14" x14ac:dyDescent="0.2">
      <c r="A23" s="17" t="s">
        <v>33</v>
      </c>
      <c r="B23" s="19">
        <f>SUM(B15:B22)</f>
        <v>0.75</v>
      </c>
    </row>
    <row r="25" spans="1:14" x14ac:dyDescent="0.2">
      <c r="A25" s="2"/>
      <c r="B25" s="4" t="s">
        <v>1</v>
      </c>
      <c r="C25" s="4" t="s">
        <v>2</v>
      </c>
      <c r="D25" s="4" t="s">
        <v>3</v>
      </c>
      <c r="E25" s="4" t="s">
        <v>4</v>
      </c>
      <c r="F25" s="4" t="s">
        <v>5</v>
      </c>
      <c r="G25" s="4" t="s">
        <v>6</v>
      </c>
      <c r="H25" s="4" t="s">
        <v>7</v>
      </c>
      <c r="I25" s="4" t="s">
        <v>8</v>
      </c>
      <c r="J25" s="4" t="s">
        <v>9</v>
      </c>
      <c r="K25" s="4" t="s">
        <v>10</v>
      </c>
      <c r="L25" s="4" t="s">
        <v>11</v>
      </c>
      <c r="M25" s="4" t="s">
        <v>12</v>
      </c>
      <c r="N25" s="4" t="s">
        <v>13</v>
      </c>
    </row>
    <row r="26" spans="1:14" x14ac:dyDescent="0.2">
      <c r="A26" s="12" t="s">
        <v>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A27" s="2" t="s">
        <v>17</v>
      </c>
      <c r="B27" s="6">
        <f>($B$8*(1+$B$12)-$B$11)/12</f>
        <v>40833.333333333336</v>
      </c>
      <c r="C27" s="6">
        <f t="shared" ref="C27:M27" si="0">($B$8*(1+$B$12)-$B$11)/12</f>
        <v>40833.333333333336</v>
      </c>
      <c r="D27" s="6">
        <f t="shared" si="0"/>
        <v>40833.333333333336</v>
      </c>
      <c r="E27" s="6">
        <f t="shared" si="0"/>
        <v>40833.333333333336</v>
      </c>
      <c r="F27" s="6">
        <f t="shared" si="0"/>
        <v>40833.333333333336</v>
      </c>
      <c r="G27" s="6">
        <f t="shared" si="0"/>
        <v>40833.333333333336</v>
      </c>
      <c r="H27" s="6">
        <f t="shared" si="0"/>
        <v>40833.333333333336</v>
      </c>
      <c r="I27" s="6">
        <f t="shared" si="0"/>
        <v>40833.333333333336</v>
      </c>
      <c r="J27" s="6">
        <f t="shared" si="0"/>
        <v>40833.333333333336</v>
      </c>
      <c r="K27" s="6">
        <f t="shared" si="0"/>
        <v>40833.333333333336</v>
      </c>
      <c r="L27" s="6">
        <f t="shared" si="0"/>
        <v>40833.333333333336</v>
      </c>
      <c r="M27" s="6">
        <f t="shared" si="0"/>
        <v>40833.333333333336</v>
      </c>
      <c r="N27" s="6">
        <f>SUM(B27:M27)</f>
        <v>489999.99999999994</v>
      </c>
    </row>
    <row r="28" spans="1:14" x14ac:dyDescent="0.2">
      <c r="A28" s="2" t="s">
        <v>18</v>
      </c>
      <c r="B28" s="2"/>
      <c r="C28" s="2"/>
      <c r="D28" s="9">
        <f>B11</f>
        <v>60000</v>
      </c>
      <c r="E28" s="2"/>
      <c r="F28" s="2"/>
      <c r="G28" s="2"/>
      <c r="H28" s="2"/>
      <c r="I28" s="2"/>
      <c r="J28" s="2"/>
      <c r="K28" s="2"/>
      <c r="L28" s="2"/>
      <c r="M28" s="2"/>
      <c r="N28" s="6">
        <f t="shared" ref="N28:N29" si="1">SUM(B28:M28)</f>
        <v>60000</v>
      </c>
    </row>
    <row r="29" spans="1:14" x14ac:dyDescent="0.2">
      <c r="A29" s="3" t="s">
        <v>19</v>
      </c>
      <c r="B29" s="6">
        <f>SUM(B27:B28)</f>
        <v>40833.333333333336</v>
      </c>
      <c r="C29" s="6">
        <f t="shared" ref="C29:M29" si="2">SUM(C27:C28)</f>
        <v>40833.333333333336</v>
      </c>
      <c r="D29" s="6">
        <f t="shared" si="2"/>
        <v>100833.33333333334</v>
      </c>
      <c r="E29" s="6">
        <f t="shared" si="2"/>
        <v>40833.333333333336</v>
      </c>
      <c r="F29" s="6">
        <f t="shared" si="2"/>
        <v>40833.333333333336</v>
      </c>
      <c r="G29" s="6">
        <f t="shared" si="2"/>
        <v>40833.333333333336</v>
      </c>
      <c r="H29" s="6">
        <f t="shared" si="2"/>
        <v>40833.333333333336</v>
      </c>
      <c r="I29" s="6">
        <f t="shared" si="2"/>
        <v>40833.333333333336</v>
      </c>
      <c r="J29" s="6">
        <f t="shared" si="2"/>
        <v>40833.333333333336</v>
      </c>
      <c r="K29" s="6">
        <f t="shared" si="2"/>
        <v>40833.333333333336</v>
      </c>
      <c r="L29" s="6">
        <f t="shared" si="2"/>
        <v>40833.333333333336</v>
      </c>
      <c r="M29" s="6">
        <f t="shared" si="2"/>
        <v>40833.333333333336</v>
      </c>
      <c r="N29" s="6">
        <f t="shared" si="1"/>
        <v>549999.99999999988</v>
      </c>
    </row>
    <row r="30" spans="1:14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">
      <c r="A31" s="12" t="s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">
      <c r="A32" s="2" t="s">
        <v>34</v>
      </c>
      <c r="B32" s="7">
        <f>B29*$B$15</f>
        <v>20416.666666666668</v>
      </c>
      <c r="C32" s="7">
        <f t="shared" ref="C32:M32" si="3">C29*$B$15</f>
        <v>20416.666666666668</v>
      </c>
      <c r="D32" s="7">
        <f t="shared" si="3"/>
        <v>50416.666666666672</v>
      </c>
      <c r="E32" s="7">
        <f t="shared" si="3"/>
        <v>20416.666666666668</v>
      </c>
      <c r="F32" s="7">
        <f t="shared" si="3"/>
        <v>20416.666666666668</v>
      </c>
      <c r="G32" s="7">
        <f t="shared" si="3"/>
        <v>20416.666666666668</v>
      </c>
      <c r="H32" s="7">
        <f t="shared" si="3"/>
        <v>20416.666666666668</v>
      </c>
      <c r="I32" s="7">
        <f t="shared" si="3"/>
        <v>20416.666666666668</v>
      </c>
      <c r="J32" s="7">
        <f t="shared" si="3"/>
        <v>20416.666666666668</v>
      </c>
      <c r="K32" s="7">
        <f t="shared" si="3"/>
        <v>20416.666666666668</v>
      </c>
      <c r="L32" s="7">
        <f t="shared" si="3"/>
        <v>20416.666666666668</v>
      </c>
      <c r="M32" s="7">
        <f t="shared" si="3"/>
        <v>20416.666666666668</v>
      </c>
      <c r="N32" s="7">
        <f>SUM(B32:M32)</f>
        <v>274999.99999999994</v>
      </c>
    </row>
    <row r="33" spans="1:14" x14ac:dyDescent="0.2">
      <c r="A33" s="2" t="s">
        <v>35</v>
      </c>
      <c r="B33" s="7">
        <f t="shared" ref="B33:M33" si="4">B29*$B$16</f>
        <v>4083.3333333333339</v>
      </c>
      <c r="C33" s="7">
        <f t="shared" si="4"/>
        <v>4083.3333333333339</v>
      </c>
      <c r="D33" s="7">
        <f t="shared" si="4"/>
        <v>10083.333333333336</v>
      </c>
      <c r="E33" s="7">
        <f t="shared" si="4"/>
        <v>4083.3333333333339</v>
      </c>
      <c r="F33" s="7">
        <f t="shared" si="4"/>
        <v>4083.3333333333339</v>
      </c>
      <c r="G33" s="7">
        <f t="shared" si="4"/>
        <v>4083.3333333333339</v>
      </c>
      <c r="H33" s="7">
        <f t="shared" si="4"/>
        <v>4083.3333333333339</v>
      </c>
      <c r="I33" s="7">
        <f t="shared" si="4"/>
        <v>4083.3333333333339</v>
      </c>
      <c r="J33" s="7">
        <f t="shared" si="4"/>
        <v>4083.3333333333339</v>
      </c>
      <c r="K33" s="7">
        <f t="shared" si="4"/>
        <v>4083.3333333333339</v>
      </c>
      <c r="L33" s="7">
        <f t="shared" si="4"/>
        <v>4083.3333333333339</v>
      </c>
      <c r="M33" s="7">
        <f t="shared" si="4"/>
        <v>4083.3333333333339</v>
      </c>
      <c r="N33" s="7">
        <f t="shared" ref="N33:N40" si="5">SUM(B33:M33)</f>
        <v>55000.000000000022</v>
      </c>
    </row>
    <row r="34" spans="1:14" x14ac:dyDescent="0.2">
      <c r="A34" s="2" t="s">
        <v>36</v>
      </c>
      <c r="B34" s="7">
        <f t="shared" ref="B34:M34" si="6">B29*$B$17</f>
        <v>816.66666666666674</v>
      </c>
      <c r="C34" s="7">
        <f t="shared" si="6"/>
        <v>816.66666666666674</v>
      </c>
      <c r="D34" s="7">
        <f t="shared" si="6"/>
        <v>2016.666666666667</v>
      </c>
      <c r="E34" s="7">
        <f t="shared" si="6"/>
        <v>816.66666666666674</v>
      </c>
      <c r="F34" s="7">
        <f t="shared" si="6"/>
        <v>816.66666666666674</v>
      </c>
      <c r="G34" s="7">
        <f t="shared" si="6"/>
        <v>816.66666666666674</v>
      </c>
      <c r="H34" s="7">
        <f t="shared" si="6"/>
        <v>816.66666666666674</v>
      </c>
      <c r="I34" s="7">
        <f t="shared" si="6"/>
        <v>816.66666666666674</v>
      </c>
      <c r="J34" s="7">
        <f t="shared" si="6"/>
        <v>816.66666666666674</v>
      </c>
      <c r="K34" s="7">
        <f t="shared" si="6"/>
        <v>816.66666666666674</v>
      </c>
      <c r="L34" s="7">
        <f t="shared" si="6"/>
        <v>816.66666666666674</v>
      </c>
      <c r="M34" s="7">
        <f t="shared" si="6"/>
        <v>816.66666666666674</v>
      </c>
      <c r="N34" s="7">
        <f t="shared" si="5"/>
        <v>11000</v>
      </c>
    </row>
    <row r="35" spans="1:14" x14ac:dyDescent="0.2">
      <c r="A35" s="2" t="s">
        <v>37</v>
      </c>
      <c r="B35" s="6">
        <f t="shared" ref="B35:M35" si="7">B29*$B$18</f>
        <v>2450</v>
      </c>
      <c r="C35" s="6">
        <f t="shared" si="7"/>
        <v>2450</v>
      </c>
      <c r="D35" s="6">
        <f t="shared" si="7"/>
        <v>6050</v>
      </c>
      <c r="E35" s="6">
        <f t="shared" si="7"/>
        <v>2450</v>
      </c>
      <c r="F35" s="6">
        <f t="shared" si="7"/>
        <v>2450</v>
      </c>
      <c r="G35" s="6">
        <f t="shared" si="7"/>
        <v>2450</v>
      </c>
      <c r="H35" s="6">
        <f t="shared" si="7"/>
        <v>2450</v>
      </c>
      <c r="I35" s="6">
        <f t="shared" si="7"/>
        <v>2450</v>
      </c>
      <c r="J35" s="6">
        <f t="shared" si="7"/>
        <v>2450</v>
      </c>
      <c r="K35" s="6">
        <f t="shared" si="7"/>
        <v>2450</v>
      </c>
      <c r="L35" s="6">
        <f t="shared" si="7"/>
        <v>2450</v>
      </c>
      <c r="M35" s="6">
        <f t="shared" si="7"/>
        <v>2450</v>
      </c>
      <c r="N35" s="7">
        <f t="shared" si="5"/>
        <v>33000</v>
      </c>
    </row>
    <row r="36" spans="1:14" x14ac:dyDescent="0.2">
      <c r="A36" s="2" t="s">
        <v>38</v>
      </c>
      <c r="B36" s="7">
        <f t="shared" ref="B36:M36" si="8">B29*$B$19</f>
        <v>816.66666666666674</v>
      </c>
      <c r="C36" s="7">
        <f t="shared" si="8"/>
        <v>816.66666666666674</v>
      </c>
      <c r="D36" s="7">
        <f t="shared" si="8"/>
        <v>2016.666666666667</v>
      </c>
      <c r="E36" s="7">
        <f t="shared" si="8"/>
        <v>816.66666666666674</v>
      </c>
      <c r="F36" s="7">
        <f t="shared" si="8"/>
        <v>816.66666666666674</v>
      </c>
      <c r="G36" s="7">
        <f t="shared" si="8"/>
        <v>816.66666666666674</v>
      </c>
      <c r="H36" s="7">
        <f t="shared" si="8"/>
        <v>816.66666666666674</v>
      </c>
      <c r="I36" s="7">
        <f t="shared" si="8"/>
        <v>816.66666666666674</v>
      </c>
      <c r="J36" s="7">
        <f t="shared" si="8"/>
        <v>816.66666666666674</v>
      </c>
      <c r="K36" s="7">
        <f t="shared" si="8"/>
        <v>816.66666666666674</v>
      </c>
      <c r="L36" s="7">
        <f t="shared" si="8"/>
        <v>816.66666666666674</v>
      </c>
      <c r="M36" s="7">
        <f t="shared" si="8"/>
        <v>816.66666666666674</v>
      </c>
      <c r="N36" s="7">
        <f t="shared" si="5"/>
        <v>11000</v>
      </c>
    </row>
    <row r="37" spans="1:14" x14ac:dyDescent="0.2">
      <c r="A37" s="2" t="s">
        <v>39</v>
      </c>
      <c r="B37" s="7">
        <f t="shared" ref="B37:M37" si="9">B29*$B$20</f>
        <v>408.33333333333337</v>
      </c>
      <c r="C37" s="7">
        <f t="shared" si="9"/>
        <v>408.33333333333337</v>
      </c>
      <c r="D37" s="7">
        <f t="shared" si="9"/>
        <v>1008.3333333333335</v>
      </c>
      <c r="E37" s="7">
        <f t="shared" si="9"/>
        <v>408.33333333333337</v>
      </c>
      <c r="F37" s="7">
        <f t="shared" si="9"/>
        <v>408.33333333333337</v>
      </c>
      <c r="G37" s="7">
        <f t="shared" si="9"/>
        <v>408.33333333333337</v>
      </c>
      <c r="H37" s="7">
        <f t="shared" si="9"/>
        <v>408.33333333333337</v>
      </c>
      <c r="I37" s="7">
        <f t="shared" si="9"/>
        <v>408.33333333333337</v>
      </c>
      <c r="J37" s="7">
        <f t="shared" si="9"/>
        <v>408.33333333333337</v>
      </c>
      <c r="K37" s="7">
        <f t="shared" si="9"/>
        <v>408.33333333333337</v>
      </c>
      <c r="L37" s="7">
        <f t="shared" si="9"/>
        <v>408.33333333333337</v>
      </c>
      <c r="M37" s="7">
        <f t="shared" si="9"/>
        <v>408.33333333333337</v>
      </c>
      <c r="N37" s="7">
        <f t="shared" si="5"/>
        <v>5500</v>
      </c>
    </row>
    <row r="38" spans="1:14" x14ac:dyDescent="0.2">
      <c r="A38" s="2" t="s">
        <v>40</v>
      </c>
      <c r="B38" s="7">
        <f t="shared" ref="B38:M38" si="10">B29*$B$21</f>
        <v>408.33333333333337</v>
      </c>
      <c r="C38" s="7">
        <f t="shared" si="10"/>
        <v>408.33333333333337</v>
      </c>
      <c r="D38" s="7">
        <f t="shared" si="10"/>
        <v>1008.3333333333335</v>
      </c>
      <c r="E38" s="7">
        <f t="shared" si="10"/>
        <v>408.33333333333337</v>
      </c>
      <c r="F38" s="7">
        <f t="shared" si="10"/>
        <v>408.33333333333337</v>
      </c>
      <c r="G38" s="7">
        <f t="shared" si="10"/>
        <v>408.33333333333337</v>
      </c>
      <c r="H38" s="7">
        <f t="shared" si="10"/>
        <v>408.33333333333337</v>
      </c>
      <c r="I38" s="7">
        <f t="shared" si="10"/>
        <v>408.33333333333337</v>
      </c>
      <c r="J38" s="7">
        <f t="shared" si="10"/>
        <v>408.33333333333337</v>
      </c>
      <c r="K38" s="7">
        <f t="shared" si="10"/>
        <v>408.33333333333337</v>
      </c>
      <c r="L38" s="7">
        <f t="shared" si="10"/>
        <v>408.33333333333337</v>
      </c>
      <c r="M38" s="7">
        <f t="shared" si="10"/>
        <v>408.33333333333337</v>
      </c>
      <c r="N38" s="7">
        <f t="shared" si="5"/>
        <v>5500</v>
      </c>
    </row>
    <row r="39" spans="1:14" x14ac:dyDescent="0.2">
      <c r="A39" s="2" t="s">
        <v>41</v>
      </c>
      <c r="B39" s="6">
        <f t="shared" ref="B39:M39" si="11">B29*$B$22</f>
        <v>1225</v>
      </c>
      <c r="C39" s="6">
        <f t="shared" si="11"/>
        <v>1225</v>
      </c>
      <c r="D39" s="6">
        <f t="shared" si="11"/>
        <v>3025</v>
      </c>
      <c r="E39" s="6">
        <f t="shared" si="11"/>
        <v>1225</v>
      </c>
      <c r="F39" s="6">
        <f t="shared" si="11"/>
        <v>1225</v>
      </c>
      <c r="G39" s="6">
        <f t="shared" si="11"/>
        <v>1225</v>
      </c>
      <c r="H39" s="6">
        <f t="shared" si="11"/>
        <v>1225</v>
      </c>
      <c r="I39" s="6">
        <f t="shared" si="11"/>
        <v>1225</v>
      </c>
      <c r="J39" s="6">
        <f t="shared" si="11"/>
        <v>1225</v>
      </c>
      <c r="K39" s="6">
        <f t="shared" si="11"/>
        <v>1225</v>
      </c>
      <c r="L39" s="6">
        <f t="shared" si="11"/>
        <v>1225</v>
      </c>
      <c r="M39" s="6">
        <f t="shared" si="11"/>
        <v>1225</v>
      </c>
      <c r="N39" s="7">
        <f t="shared" si="5"/>
        <v>16500</v>
      </c>
    </row>
    <row r="40" spans="1:14" x14ac:dyDescent="0.2">
      <c r="A40" s="2" t="s">
        <v>42</v>
      </c>
      <c r="B40" s="6">
        <f t="shared" ref="B40:M40" si="12">B29*$B$23</f>
        <v>30625</v>
      </c>
      <c r="C40" s="6">
        <f t="shared" si="12"/>
        <v>30625</v>
      </c>
      <c r="D40" s="6">
        <f t="shared" si="12"/>
        <v>75625</v>
      </c>
      <c r="E40" s="6">
        <f t="shared" si="12"/>
        <v>30625</v>
      </c>
      <c r="F40" s="6">
        <f t="shared" si="12"/>
        <v>30625</v>
      </c>
      <c r="G40" s="6">
        <f t="shared" si="12"/>
        <v>30625</v>
      </c>
      <c r="H40" s="6">
        <f t="shared" si="12"/>
        <v>30625</v>
      </c>
      <c r="I40" s="6">
        <f t="shared" si="12"/>
        <v>30625</v>
      </c>
      <c r="J40" s="6">
        <f t="shared" si="12"/>
        <v>30625</v>
      </c>
      <c r="K40" s="6">
        <f t="shared" si="12"/>
        <v>30625</v>
      </c>
      <c r="L40" s="6">
        <f t="shared" si="12"/>
        <v>30625</v>
      </c>
      <c r="M40" s="6">
        <f t="shared" si="12"/>
        <v>30625</v>
      </c>
      <c r="N40" s="7">
        <f t="shared" si="5"/>
        <v>412500</v>
      </c>
    </row>
    <row r="41" spans="1:14" x14ac:dyDescent="0.2">
      <c r="A41" s="2" t="s">
        <v>48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">
      <c r="A45" s="12" t="s">
        <v>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">
      <c r="A46" s="2" t="s">
        <v>44</v>
      </c>
      <c r="B46" s="6">
        <f t="shared" ref="B46:M46" si="13">B29-B40</f>
        <v>10208.333333333336</v>
      </c>
      <c r="C46" s="6">
        <f t="shared" si="13"/>
        <v>10208.333333333336</v>
      </c>
      <c r="D46" s="6">
        <f t="shared" si="13"/>
        <v>25208.333333333343</v>
      </c>
      <c r="E46" s="6">
        <f t="shared" si="13"/>
        <v>10208.333333333336</v>
      </c>
      <c r="F46" s="6">
        <f t="shared" si="13"/>
        <v>10208.333333333336</v>
      </c>
      <c r="G46" s="6">
        <f t="shared" si="13"/>
        <v>10208.333333333336</v>
      </c>
      <c r="H46" s="6">
        <f t="shared" si="13"/>
        <v>10208.333333333336</v>
      </c>
      <c r="I46" s="6">
        <f t="shared" si="13"/>
        <v>10208.333333333336</v>
      </c>
      <c r="J46" s="6">
        <f t="shared" si="13"/>
        <v>10208.333333333336</v>
      </c>
      <c r="K46" s="6">
        <f t="shared" si="13"/>
        <v>10208.333333333336</v>
      </c>
      <c r="L46" s="6">
        <f t="shared" si="13"/>
        <v>10208.333333333336</v>
      </c>
      <c r="M46" s="6">
        <f t="shared" si="13"/>
        <v>10208.333333333336</v>
      </c>
      <c r="N46" s="6">
        <f>SUM(B46:M46)</f>
        <v>137500.00000000009</v>
      </c>
    </row>
    <row r="47" spans="1:14" x14ac:dyDescent="0.2">
      <c r="A47" s="2" t="s">
        <v>45</v>
      </c>
      <c r="B47" s="22">
        <f t="shared" ref="B47:N47" si="14">B46/B29</f>
        <v>0.25000000000000006</v>
      </c>
      <c r="C47" s="22">
        <f t="shared" si="14"/>
        <v>0.25000000000000006</v>
      </c>
      <c r="D47" s="22">
        <f t="shared" si="14"/>
        <v>0.25000000000000006</v>
      </c>
      <c r="E47" s="22">
        <f t="shared" si="14"/>
        <v>0.25000000000000006</v>
      </c>
      <c r="F47" s="22">
        <f t="shared" si="14"/>
        <v>0.25000000000000006</v>
      </c>
      <c r="G47" s="22">
        <f t="shared" si="14"/>
        <v>0.25000000000000006</v>
      </c>
      <c r="H47" s="22">
        <f t="shared" si="14"/>
        <v>0.25000000000000006</v>
      </c>
      <c r="I47" s="22">
        <f t="shared" si="14"/>
        <v>0.25000000000000006</v>
      </c>
      <c r="J47" s="22">
        <f t="shared" si="14"/>
        <v>0.25000000000000006</v>
      </c>
      <c r="K47" s="22">
        <f t="shared" si="14"/>
        <v>0.25000000000000006</v>
      </c>
      <c r="L47" s="22">
        <f t="shared" si="14"/>
        <v>0.25000000000000006</v>
      </c>
      <c r="M47" s="22">
        <f t="shared" si="14"/>
        <v>0.25000000000000006</v>
      </c>
      <c r="N47" s="22">
        <f t="shared" si="14"/>
        <v>0.25000000000000022</v>
      </c>
    </row>
    <row r="48" spans="1:14" x14ac:dyDescent="0.2">
      <c r="A48" s="2" t="s">
        <v>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">
      <c r="A49" s="2" t="s">
        <v>47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</sheetData>
  <mergeCells count="3">
    <mergeCell ref="F8:I8"/>
    <mergeCell ref="G9:I9"/>
    <mergeCell ref="G10:I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F8CA-4627-994D-B32C-265144DBB212}">
  <dimension ref="A7:N84"/>
  <sheetViews>
    <sheetView tabSelected="1" topLeftCell="A15" zoomScale="150" zoomScaleNormal="150" workbookViewId="0">
      <selection activeCell="B16" sqref="B16"/>
    </sheetView>
  </sheetViews>
  <sheetFormatPr baseColWidth="10" defaultRowHeight="16" x14ac:dyDescent="0.2"/>
  <cols>
    <col min="1" max="1" width="58.33203125" style="1" customWidth="1"/>
    <col min="2" max="2" width="12.5" style="1" bestFit="1" customWidth="1"/>
    <col min="3" max="3" width="10.83203125" style="1"/>
    <col min="4" max="4" width="11.5" style="1" bestFit="1" customWidth="1"/>
    <col min="5" max="13" width="10.83203125" style="1"/>
    <col min="14" max="14" width="11.83203125" style="1" bestFit="1" customWidth="1"/>
    <col min="15" max="16384" width="10.83203125" style="1"/>
  </cols>
  <sheetData>
    <row r="7" spans="1:10" x14ac:dyDescent="0.2">
      <c r="A7" s="11" t="s">
        <v>21</v>
      </c>
      <c r="B7" s="5"/>
    </row>
    <row r="8" spans="1:10" ht="21" x14ac:dyDescent="0.25">
      <c r="A8" s="14" t="s">
        <v>14</v>
      </c>
      <c r="B8" s="16">
        <v>500000</v>
      </c>
      <c r="F8" s="31" t="s">
        <v>49</v>
      </c>
      <c r="G8" s="31"/>
      <c r="H8" s="31"/>
      <c r="I8" s="31"/>
      <c r="J8" s="31"/>
    </row>
    <row r="9" spans="1:10" x14ac:dyDescent="0.2">
      <c r="A9" s="14" t="s">
        <v>15</v>
      </c>
      <c r="B9" s="16">
        <v>50000</v>
      </c>
      <c r="F9" s="20" t="s">
        <v>50</v>
      </c>
      <c r="G9" s="32" t="s">
        <v>53</v>
      </c>
      <c r="H9" s="32"/>
      <c r="I9" s="32"/>
      <c r="J9" s="32"/>
    </row>
    <row r="10" spans="1:10" x14ac:dyDescent="0.2">
      <c r="A10" s="11" t="s">
        <v>22</v>
      </c>
      <c r="B10" s="8"/>
      <c r="F10" s="21" t="s">
        <v>51</v>
      </c>
      <c r="G10" s="32" t="s">
        <v>52</v>
      </c>
      <c r="H10" s="32"/>
      <c r="I10" s="32"/>
      <c r="J10" s="32"/>
    </row>
    <row r="11" spans="1:10" x14ac:dyDescent="0.2">
      <c r="A11" s="14" t="s">
        <v>16</v>
      </c>
      <c r="B11" s="16">
        <v>60000</v>
      </c>
      <c r="F11" s="30" t="s">
        <v>88</v>
      </c>
      <c r="G11" s="32" t="s">
        <v>87</v>
      </c>
      <c r="H11" s="32"/>
      <c r="I11" s="32"/>
      <c r="J11" s="32"/>
    </row>
    <row r="12" spans="1:10" x14ac:dyDescent="0.2">
      <c r="A12" s="14" t="s">
        <v>23</v>
      </c>
      <c r="B12" s="15">
        <v>0.1</v>
      </c>
    </row>
    <row r="14" spans="1:10" x14ac:dyDescent="0.2">
      <c r="A14" s="11" t="s">
        <v>24</v>
      </c>
    </row>
    <row r="15" spans="1:10" x14ac:dyDescent="0.2">
      <c r="A15" s="14" t="s">
        <v>25</v>
      </c>
      <c r="B15" s="15">
        <v>0.55000000000000004</v>
      </c>
    </row>
    <row r="16" spans="1:10" x14ac:dyDescent="0.2">
      <c r="A16" s="14" t="s">
        <v>26</v>
      </c>
      <c r="B16" s="15">
        <v>0.1</v>
      </c>
    </row>
    <row r="17" spans="1:14" x14ac:dyDescent="0.2">
      <c r="A17" s="14" t="s">
        <v>27</v>
      </c>
      <c r="B17" s="15">
        <v>0.02</v>
      </c>
    </row>
    <row r="18" spans="1:14" x14ac:dyDescent="0.2">
      <c r="A18" s="14" t="s">
        <v>28</v>
      </c>
      <c r="B18" s="15">
        <v>0.06</v>
      </c>
    </row>
    <row r="19" spans="1:14" x14ac:dyDescent="0.2">
      <c r="A19" s="14" t="s">
        <v>29</v>
      </c>
      <c r="B19" s="15">
        <v>0.02</v>
      </c>
    </row>
    <row r="20" spans="1:14" x14ac:dyDescent="0.2">
      <c r="A20" s="14" t="s">
        <v>30</v>
      </c>
      <c r="B20" s="15">
        <v>0.01</v>
      </c>
    </row>
    <row r="21" spans="1:14" x14ac:dyDescent="0.2">
      <c r="A21" s="14" t="s">
        <v>31</v>
      </c>
      <c r="B21" s="15">
        <v>0.01</v>
      </c>
    </row>
    <row r="22" spans="1:14" x14ac:dyDescent="0.2">
      <c r="A22" s="14" t="s">
        <v>32</v>
      </c>
      <c r="B22" s="18">
        <v>0.03</v>
      </c>
    </row>
    <row r="23" spans="1:14" x14ac:dyDescent="0.2">
      <c r="A23" s="17" t="s">
        <v>33</v>
      </c>
      <c r="B23" s="19">
        <f>SUM(B15:B22)</f>
        <v>0.8</v>
      </c>
    </row>
    <row r="25" spans="1:14" x14ac:dyDescent="0.2">
      <c r="A25" s="2"/>
      <c r="B25" s="4" t="s">
        <v>1</v>
      </c>
      <c r="C25" s="4" t="s">
        <v>2</v>
      </c>
      <c r="D25" s="4" t="s">
        <v>3</v>
      </c>
      <c r="E25" s="4" t="s">
        <v>4</v>
      </c>
      <c r="F25" s="4" t="s">
        <v>5</v>
      </c>
      <c r="G25" s="4" t="s">
        <v>6</v>
      </c>
      <c r="H25" s="4" t="s">
        <v>7</v>
      </c>
      <c r="I25" s="4" t="s">
        <v>8</v>
      </c>
      <c r="J25" s="4" t="s">
        <v>9</v>
      </c>
      <c r="K25" s="4" t="s">
        <v>10</v>
      </c>
      <c r="L25" s="4" t="s">
        <v>11</v>
      </c>
      <c r="M25" s="4" t="s">
        <v>12</v>
      </c>
      <c r="N25" s="4" t="s">
        <v>13</v>
      </c>
    </row>
    <row r="26" spans="1:14" x14ac:dyDescent="0.2">
      <c r="A26" s="12" t="s">
        <v>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A27" s="2" t="s">
        <v>17</v>
      </c>
      <c r="B27" s="6">
        <f>($B$8*(1+$B$12)-$B$11)/12</f>
        <v>40833.333333333336</v>
      </c>
      <c r="C27" s="6">
        <f t="shared" ref="C27:M27" si="0">($B$8*(1+$B$12)-$B$11)/12</f>
        <v>40833.333333333336</v>
      </c>
      <c r="D27" s="6">
        <f t="shared" si="0"/>
        <v>40833.333333333336</v>
      </c>
      <c r="E27" s="6">
        <f t="shared" si="0"/>
        <v>40833.333333333336</v>
      </c>
      <c r="F27" s="6">
        <f t="shared" si="0"/>
        <v>40833.333333333336</v>
      </c>
      <c r="G27" s="6">
        <f t="shared" si="0"/>
        <v>40833.333333333336</v>
      </c>
      <c r="H27" s="6">
        <f t="shared" si="0"/>
        <v>40833.333333333336</v>
      </c>
      <c r="I27" s="6">
        <f t="shared" si="0"/>
        <v>40833.333333333336</v>
      </c>
      <c r="J27" s="6">
        <f t="shared" si="0"/>
        <v>40833.333333333336</v>
      </c>
      <c r="K27" s="6">
        <f t="shared" si="0"/>
        <v>40833.333333333336</v>
      </c>
      <c r="L27" s="6">
        <f t="shared" si="0"/>
        <v>40833.333333333336</v>
      </c>
      <c r="M27" s="6">
        <f t="shared" si="0"/>
        <v>40833.333333333336</v>
      </c>
      <c r="N27" s="6">
        <f>SUM(B27:M27)</f>
        <v>489999.99999999994</v>
      </c>
    </row>
    <row r="28" spans="1:14" x14ac:dyDescent="0.2">
      <c r="A28" s="2" t="s">
        <v>18</v>
      </c>
      <c r="B28" s="2"/>
      <c r="C28" s="2"/>
      <c r="D28" s="9">
        <f>B11</f>
        <v>60000</v>
      </c>
      <c r="E28" s="2"/>
      <c r="F28" s="2"/>
      <c r="G28" s="2"/>
      <c r="H28" s="2"/>
      <c r="I28" s="2"/>
      <c r="J28" s="2"/>
      <c r="K28" s="2"/>
      <c r="L28" s="2"/>
      <c r="M28" s="2"/>
      <c r="N28" s="6">
        <f t="shared" ref="N28:N29" si="1">SUM(B28:M28)</f>
        <v>60000</v>
      </c>
    </row>
    <row r="29" spans="1:14" x14ac:dyDescent="0.2">
      <c r="A29" s="3" t="s">
        <v>19</v>
      </c>
      <c r="B29" s="6">
        <f>SUM(B27:B28)</f>
        <v>40833.333333333336</v>
      </c>
      <c r="C29" s="6">
        <f t="shared" ref="C29:M29" si="2">SUM(C27:C28)</f>
        <v>40833.333333333336</v>
      </c>
      <c r="D29" s="6">
        <f t="shared" si="2"/>
        <v>100833.33333333334</v>
      </c>
      <c r="E29" s="6">
        <f t="shared" si="2"/>
        <v>40833.333333333336</v>
      </c>
      <c r="F29" s="6">
        <f t="shared" si="2"/>
        <v>40833.333333333336</v>
      </c>
      <c r="G29" s="6">
        <f t="shared" si="2"/>
        <v>40833.333333333336</v>
      </c>
      <c r="H29" s="6">
        <f t="shared" si="2"/>
        <v>40833.333333333336</v>
      </c>
      <c r="I29" s="6">
        <f t="shared" si="2"/>
        <v>40833.333333333336</v>
      </c>
      <c r="J29" s="6">
        <f t="shared" si="2"/>
        <v>40833.333333333336</v>
      </c>
      <c r="K29" s="6">
        <f t="shared" si="2"/>
        <v>40833.333333333336</v>
      </c>
      <c r="L29" s="6">
        <f t="shared" si="2"/>
        <v>40833.333333333336</v>
      </c>
      <c r="M29" s="6">
        <f t="shared" si="2"/>
        <v>40833.333333333336</v>
      </c>
      <c r="N29" s="6">
        <f t="shared" si="1"/>
        <v>549999.99999999988</v>
      </c>
    </row>
    <row r="30" spans="1:14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">
      <c r="A31" s="12" t="s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">
      <c r="A32" s="2" t="s">
        <v>34</v>
      </c>
      <c r="B32" s="7">
        <f>B29*$B$15</f>
        <v>22458.333333333336</v>
      </c>
      <c r="C32" s="7">
        <f t="shared" ref="C32:M32" si="3">C29*$B$15</f>
        <v>22458.333333333336</v>
      </c>
      <c r="D32" s="7">
        <f t="shared" si="3"/>
        <v>55458.333333333343</v>
      </c>
      <c r="E32" s="7">
        <f t="shared" si="3"/>
        <v>22458.333333333336</v>
      </c>
      <c r="F32" s="7">
        <f t="shared" si="3"/>
        <v>22458.333333333336</v>
      </c>
      <c r="G32" s="7">
        <f t="shared" si="3"/>
        <v>22458.333333333336</v>
      </c>
      <c r="H32" s="7">
        <f t="shared" si="3"/>
        <v>22458.333333333336</v>
      </c>
      <c r="I32" s="7">
        <f t="shared" si="3"/>
        <v>22458.333333333336</v>
      </c>
      <c r="J32" s="7">
        <f t="shared" si="3"/>
        <v>22458.333333333336</v>
      </c>
      <c r="K32" s="7">
        <f t="shared" si="3"/>
        <v>22458.333333333336</v>
      </c>
      <c r="L32" s="7">
        <f t="shared" si="3"/>
        <v>22458.333333333336</v>
      </c>
      <c r="M32" s="7">
        <f t="shared" si="3"/>
        <v>22458.333333333336</v>
      </c>
      <c r="N32" s="7">
        <f>SUM(B32:M32)</f>
        <v>302500.00000000006</v>
      </c>
    </row>
    <row r="33" spans="1:14" x14ac:dyDescent="0.2">
      <c r="A33" s="29" t="s">
        <v>54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7"/>
    </row>
    <row r="34" spans="1:14" x14ac:dyDescent="0.2">
      <c r="A34" s="29" t="s">
        <v>55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7"/>
    </row>
    <row r="35" spans="1:14" ht="17" thickBot="1" x14ac:dyDescent="0.25">
      <c r="A35" s="29" t="s">
        <v>56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7"/>
    </row>
    <row r="36" spans="1:14" ht="18" thickTop="1" thickBot="1" x14ac:dyDescent="0.25">
      <c r="A36" s="29" t="s">
        <v>79</v>
      </c>
      <c r="B36" s="25">
        <f>SUM(B33:B35)</f>
        <v>0</v>
      </c>
      <c r="C36" s="25">
        <f t="shared" ref="C36:M36" si="4">SUM(C33:C35)</f>
        <v>0</v>
      </c>
      <c r="D36" s="25">
        <f t="shared" si="4"/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7"/>
    </row>
    <row r="37" spans="1:14" ht="17" thickTop="1" x14ac:dyDescent="0.2">
      <c r="A37" s="2" t="s">
        <v>35</v>
      </c>
      <c r="B37" s="7">
        <f t="shared" ref="B37:M37" si="5">B29*$B$16</f>
        <v>4083.3333333333339</v>
      </c>
      <c r="C37" s="7">
        <f t="shared" si="5"/>
        <v>4083.3333333333339</v>
      </c>
      <c r="D37" s="7">
        <f t="shared" si="5"/>
        <v>10083.333333333336</v>
      </c>
      <c r="E37" s="7">
        <f t="shared" si="5"/>
        <v>4083.3333333333339</v>
      </c>
      <c r="F37" s="7">
        <f t="shared" si="5"/>
        <v>4083.3333333333339</v>
      </c>
      <c r="G37" s="7">
        <f t="shared" si="5"/>
        <v>4083.3333333333339</v>
      </c>
      <c r="H37" s="7">
        <f t="shared" si="5"/>
        <v>4083.3333333333339</v>
      </c>
      <c r="I37" s="7">
        <f t="shared" si="5"/>
        <v>4083.3333333333339</v>
      </c>
      <c r="J37" s="7">
        <f t="shared" si="5"/>
        <v>4083.3333333333339</v>
      </c>
      <c r="K37" s="7">
        <f t="shared" si="5"/>
        <v>4083.3333333333339</v>
      </c>
      <c r="L37" s="7">
        <f t="shared" si="5"/>
        <v>4083.3333333333339</v>
      </c>
      <c r="M37" s="7">
        <f t="shared" si="5"/>
        <v>4083.3333333333339</v>
      </c>
      <c r="N37" s="7">
        <f t="shared" ref="N37:N73" si="6">SUM(B37:M37)</f>
        <v>55000.000000000022</v>
      </c>
    </row>
    <row r="38" spans="1:14" x14ac:dyDescent="0.2">
      <c r="A38" s="29" t="s">
        <v>57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7"/>
    </row>
    <row r="39" spans="1:14" x14ac:dyDescent="0.2">
      <c r="A39" s="29" t="s">
        <v>58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7"/>
    </row>
    <row r="40" spans="1:14" ht="17" thickBot="1" x14ac:dyDescent="0.25">
      <c r="A40" s="29" t="s">
        <v>59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7"/>
    </row>
    <row r="41" spans="1:14" ht="18" thickTop="1" thickBot="1" x14ac:dyDescent="0.25">
      <c r="A41" s="29" t="s">
        <v>80</v>
      </c>
      <c r="B41" s="25">
        <f>SUM(B38:B40)</f>
        <v>0</v>
      </c>
      <c r="C41" s="25">
        <f t="shared" ref="C41:M41" si="7">SUM(C38:C40)</f>
        <v>0</v>
      </c>
      <c r="D41" s="25">
        <f t="shared" si="7"/>
        <v>0</v>
      </c>
      <c r="E41" s="25">
        <f t="shared" si="7"/>
        <v>0</v>
      </c>
      <c r="F41" s="25">
        <f t="shared" si="7"/>
        <v>0</v>
      </c>
      <c r="G41" s="25">
        <f t="shared" si="7"/>
        <v>0</v>
      </c>
      <c r="H41" s="25">
        <f t="shared" si="7"/>
        <v>0</v>
      </c>
      <c r="I41" s="25">
        <f t="shared" si="7"/>
        <v>0</v>
      </c>
      <c r="J41" s="25">
        <f t="shared" si="7"/>
        <v>0</v>
      </c>
      <c r="K41" s="25">
        <f t="shared" si="7"/>
        <v>0</v>
      </c>
      <c r="L41" s="25">
        <f t="shared" si="7"/>
        <v>0</v>
      </c>
      <c r="M41" s="25">
        <f t="shared" si="7"/>
        <v>0</v>
      </c>
      <c r="N41" s="7"/>
    </row>
    <row r="42" spans="1:14" ht="17" thickTop="1" x14ac:dyDescent="0.2">
      <c r="A42" s="2" t="s">
        <v>36</v>
      </c>
      <c r="B42" s="7">
        <f t="shared" ref="B42:M42" si="8">B29*$B$17</f>
        <v>816.66666666666674</v>
      </c>
      <c r="C42" s="7">
        <f t="shared" si="8"/>
        <v>816.66666666666674</v>
      </c>
      <c r="D42" s="7">
        <f t="shared" si="8"/>
        <v>2016.666666666667</v>
      </c>
      <c r="E42" s="7">
        <f t="shared" si="8"/>
        <v>816.66666666666674</v>
      </c>
      <c r="F42" s="7">
        <f t="shared" si="8"/>
        <v>816.66666666666674</v>
      </c>
      <c r="G42" s="7">
        <f t="shared" si="8"/>
        <v>816.66666666666674</v>
      </c>
      <c r="H42" s="7">
        <f t="shared" si="8"/>
        <v>816.66666666666674</v>
      </c>
      <c r="I42" s="7">
        <f t="shared" si="8"/>
        <v>816.66666666666674</v>
      </c>
      <c r="J42" s="7">
        <f t="shared" si="8"/>
        <v>816.66666666666674</v>
      </c>
      <c r="K42" s="7">
        <f t="shared" si="8"/>
        <v>816.66666666666674</v>
      </c>
      <c r="L42" s="7">
        <f t="shared" si="8"/>
        <v>816.66666666666674</v>
      </c>
      <c r="M42" s="7">
        <f t="shared" si="8"/>
        <v>816.66666666666674</v>
      </c>
      <c r="N42" s="7">
        <f t="shared" si="6"/>
        <v>11000</v>
      </c>
    </row>
    <row r="43" spans="1:14" x14ac:dyDescent="0.2">
      <c r="A43" s="29" t="s">
        <v>60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7"/>
    </row>
    <row r="44" spans="1:14" ht="17" thickBot="1" x14ac:dyDescent="0.25">
      <c r="A44" s="29" t="s">
        <v>61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7"/>
    </row>
    <row r="45" spans="1:14" ht="18" thickTop="1" thickBot="1" x14ac:dyDescent="0.25">
      <c r="A45" s="29" t="s">
        <v>86</v>
      </c>
      <c r="B45" s="25">
        <f>SUM(B43:B44)</f>
        <v>0</v>
      </c>
      <c r="C45" s="25">
        <f t="shared" ref="C45:M45" si="9">SUM(C43:C44)</f>
        <v>0</v>
      </c>
      <c r="D45" s="25">
        <f t="shared" si="9"/>
        <v>0</v>
      </c>
      <c r="E45" s="25">
        <f t="shared" si="9"/>
        <v>0</v>
      </c>
      <c r="F45" s="25">
        <f t="shared" si="9"/>
        <v>0</v>
      </c>
      <c r="G45" s="25">
        <f t="shared" si="9"/>
        <v>0</v>
      </c>
      <c r="H45" s="25">
        <f t="shared" si="9"/>
        <v>0</v>
      </c>
      <c r="I45" s="25">
        <f t="shared" si="9"/>
        <v>0</v>
      </c>
      <c r="J45" s="25">
        <f t="shared" si="9"/>
        <v>0</v>
      </c>
      <c r="K45" s="25">
        <f t="shared" si="9"/>
        <v>0</v>
      </c>
      <c r="L45" s="25">
        <f t="shared" si="9"/>
        <v>0</v>
      </c>
      <c r="M45" s="25">
        <f t="shared" si="9"/>
        <v>0</v>
      </c>
      <c r="N45" s="7"/>
    </row>
    <row r="46" spans="1:14" ht="17" thickTop="1" x14ac:dyDescent="0.2">
      <c r="A46" s="2" t="s">
        <v>37</v>
      </c>
      <c r="B46" s="6">
        <f t="shared" ref="B46:M46" si="10">B29*$B$18</f>
        <v>2450</v>
      </c>
      <c r="C46" s="6">
        <f t="shared" si="10"/>
        <v>2450</v>
      </c>
      <c r="D46" s="6">
        <f t="shared" si="10"/>
        <v>6050</v>
      </c>
      <c r="E46" s="6">
        <f t="shared" si="10"/>
        <v>2450</v>
      </c>
      <c r="F46" s="6">
        <f t="shared" si="10"/>
        <v>2450</v>
      </c>
      <c r="G46" s="6">
        <f t="shared" si="10"/>
        <v>2450</v>
      </c>
      <c r="H46" s="6">
        <f t="shared" si="10"/>
        <v>2450</v>
      </c>
      <c r="I46" s="6">
        <f t="shared" si="10"/>
        <v>2450</v>
      </c>
      <c r="J46" s="6">
        <f t="shared" si="10"/>
        <v>2450</v>
      </c>
      <c r="K46" s="6">
        <f t="shared" si="10"/>
        <v>2450</v>
      </c>
      <c r="L46" s="6">
        <f t="shared" si="10"/>
        <v>2450</v>
      </c>
      <c r="M46" s="6">
        <f t="shared" si="10"/>
        <v>2450</v>
      </c>
      <c r="N46" s="7">
        <f t="shared" si="6"/>
        <v>33000</v>
      </c>
    </row>
    <row r="47" spans="1:14" x14ac:dyDescent="0.2">
      <c r="A47" s="29" t="s">
        <v>62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7"/>
    </row>
    <row r="48" spans="1:14" x14ac:dyDescent="0.2">
      <c r="A48" s="29" t="s">
        <v>63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7"/>
    </row>
    <row r="49" spans="1:14" x14ac:dyDescent="0.2">
      <c r="A49" s="29" t="s">
        <v>64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7"/>
    </row>
    <row r="50" spans="1:14" ht="17" thickBot="1" x14ac:dyDescent="0.25">
      <c r="A50" s="29" t="s">
        <v>65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7"/>
    </row>
    <row r="51" spans="1:14" ht="18" thickTop="1" thickBot="1" x14ac:dyDescent="0.25">
      <c r="A51" s="29" t="s">
        <v>81</v>
      </c>
      <c r="B51" s="26">
        <f>SUM(B47:B50)</f>
        <v>0</v>
      </c>
      <c r="C51" s="26">
        <f t="shared" ref="C51:M51" si="11">SUM(C47:C50)</f>
        <v>0</v>
      </c>
      <c r="D51" s="26">
        <f t="shared" si="11"/>
        <v>0</v>
      </c>
      <c r="E51" s="26">
        <f t="shared" si="11"/>
        <v>0</v>
      </c>
      <c r="F51" s="26">
        <f t="shared" si="11"/>
        <v>0</v>
      </c>
      <c r="G51" s="26">
        <f t="shared" si="11"/>
        <v>0</v>
      </c>
      <c r="H51" s="26">
        <f t="shared" si="11"/>
        <v>0</v>
      </c>
      <c r="I51" s="26">
        <f t="shared" si="11"/>
        <v>0</v>
      </c>
      <c r="J51" s="26">
        <f t="shared" si="11"/>
        <v>0</v>
      </c>
      <c r="K51" s="26">
        <f t="shared" si="11"/>
        <v>0</v>
      </c>
      <c r="L51" s="26">
        <f t="shared" si="11"/>
        <v>0</v>
      </c>
      <c r="M51" s="26">
        <f t="shared" si="11"/>
        <v>0</v>
      </c>
      <c r="N51" s="7"/>
    </row>
    <row r="52" spans="1:14" ht="17" thickTop="1" x14ac:dyDescent="0.2">
      <c r="A52" s="2" t="s">
        <v>38</v>
      </c>
      <c r="B52" s="7">
        <f t="shared" ref="B52:M52" si="12">B29*$B$19</f>
        <v>816.66666666666674</v>
      </c>
      <c r="C52" s="7">
        <f t="shared" si="12"/>
        <v>816.66666666666674</v>
      </c>
      <c r="D52" s="7">
        <f t="shared" si="12"/>
        <v>2016.666666666667</v>
      </c>
      <c r="E52" s="7">
        <f t="shared" si="12"/>
        <v>816.66666666666674</v>
      </c>
      <c r="F52" s="7">
        <f t="shared" si="12"/>
        <v>816.66666666666674</v>
      </c>
      <c r="G52" s="7">
        <f t="shared" si="12"/>
        <v>816.66666666666674</v>
      </c>
      <c r="H52" s="7">
        <f t="shared" si="12"/>
        <v>816.66666666666674</v>
      </c>
      <c r="I52" s="7">
        <f t="shared" si="12"/>
        <v>816.66666666666674</v>
      </c>
      <c r="J52" s="7">
        <f t="shared" si="12"/>
        <v>816.66666666666674</v>
      </c>
      <c r="K52" s="7">
        <f t="shared" si="12"/>
        <v>816.66666666666674</v>
      </c>
      <c r="L52" s="7">
        <f t="shared" si="12"/>
        <v>816.66666666666674</v>
      </c>
      <c r="M52" s="7">
        <f t="shared" si="12"/>
        <v>816.66666666666674</v>
      </c>
      <c r="N52" s="7">
        <f t="shared" si="6"/>
        <v>11000</v>
      </c>
    </row>
    <row r="53" spans="1:14" x14ac:dyDescent="0.2">
      <c r="A53" s="29" t="s">
        <v>66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7"/>
    </row>
    <row r="54" spans="1:14" x14ac:dyDescent="0.2">
      <c r="A54" s="29" t="s">
        <v>67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7"/>
    </row>
    <row r="55" spans="1:14" ht="17" thickBot="1" x14ac:dyDescent="0.25">
      <c r="A55" s="29" t="s">
        <v>68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7"/>
    </row>
    <row r="56" spans="1:14" ht="18" thickTop="1" thickBot="1" x14ac:dyDescent="0.25">
      <c r="A56" s="29" t="s">
        <v>82</v>
      </c>
      <c r="B56" s="25">
        <f>SUM(B53:B55)</f>
        <v>0</v>
      </c>
      <c r="C56" s="25">
        <f t="shared" ref="C56:M56" si="13">SUM(C53:C55)</f>
        <v>0</v>
      </c>
      <c r="D56" s="25">
        <f t="shared" si="13"/>
        <v>0</v>
      </c>
      <c r="E56" s="25">
        <f t="shared" si="13"/>
        <v>0</v>
      </c>
      <c r="F56" s="25">
        <f t="shared" si="13"/>
        <v>0</v>
      </c>
      <c r="G56" s="25">
        <f t="shared" si="13"/>
        <v>0</v>
      </c>
      <c r="H56" s="25">
        <f t="shared" si="13"/>
        <v>0</v>
      </c>
      <c r="I56" s="25">
        <f t="shared" si="13"/>
        <v>0</v>
      </c>
      <c r="J56" s="25">
        <f t="shared" si="13"/>
        <v>0</v>
      </c>
      <c r="K56" s="25">
        <f t="shared" si="13"/>
        <v>0</v>
      </c>
      <c r="L56" s="25">
        <f t="shared" si="13"/>
        <v>0</v>
      </c>
      <c r="M56" s="25">
        <f t="shared" si="13"/>
        <v>0</v>
      </c>
      <c r="N56" s="7"/>
    </row>
    <row r="57" spans="1:14" ht="17" thickTop="1" x14ac:dyDescent="0.2">
      <c r="A57" s="2" t="s">
        <v>39</v>
      </c>
      <c r="B57" s="7">
        <f t="shared" ref="B57:M57" si="14">B29*$B$20</f>
        <v>408.33333333333337</v>
      </c>
      <c r="C57" s="7">
        <f t="shared" si="14"/>
        <v>408.33333333333337</v>
      </c>
      <c r="D57" s="7">
        <f t="shared" si="14"/>
        <v>1008.3333333333335</v>
      </c>
      <c r="E57" s="7">
        <f t="shared" si="14"/>
        <v>408.33333333333337</v>
      </c>
      <c r="F57" s="7">
        <f t="shared" si="14"/>
        <v>408.33333333333337</v>
      </c>
      <c r="G57" s="7">
        <f t="shared" si="14"/>
        <v>408.33333333333337</v>
      </c>
      <c r="H57" s="7">
        <f t="shared" si="14"/>
        <v>408.33333333333337</v>
      </c>
      <c r="I57" s="7">
        <f t="shared" si="14"/>
        <v>408.33333333333337</v>
      </c>
      <c r="J57" s="7">
        <f t="shared" si="14"/>
        <v>408.33333333333337</v>
      </c>
      <c r="K57" s="7">
        <f t="shared" si="14"/>
        <v>408.33333333333337</v>
      </c>
      <c r="L57" s="7">
        <f t="shared" si="14"/>
        <v>408.33333333333337</v>
      </c>
      <c r="M57" s="7">
        <f t="shared" si="14"/>
        <v>408.33333333333337</v>
      </c>
      <c r="N57" s="7">
        <f t="shared" si="6"/>
        <v>5500</v>
      </c>
    </row>
    <row r="58" spans="1:14" x14ac:dyDescent="0.2">
      <c r="A58" s="29" t="s">
        <v>71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7"/>
    </row>
    <row r="59" spans="1:14" x14ac:dyDescent="0.2">
      <c r="A59" s="29" t="s">
        <v>69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7"/>
    </row>
    <row r="60" spans="1:14" ht="17" thickBot="1" x14ac:dyDescent="0.25">
      <c r="A60" s="29" t="s">
        <v>70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7"/>
    </row>
    <row r="61" spans="1:14" ht="18" thickTop="1" thickBot="1" x14ac:dyDescent="0.25">
      <c r="A61" s="29" t="s">
        <v>83</v>
      </c>
      <c r="B61" s="25">
        <f>SUM(B58:B60)</f>
        <v>0</v>
      </c>
      <c r="C61" s="25">
        <f t="shared" ref="C61:M61" si="15">SUM(C58:C60)</f>
        <v>0</v>
      </c>
      <c r="D61" s="25">
        <f t="shared" si="15"/>
        <v>0</v>
      </c>
      <c r="E61" s="25">
        <f t="shared" si="15"/>
        <v>0</v>
      </c>
      <c r="F61" s="25">
        <f t="shared" si="15"/>
        <v>0</v>
      </c>
      <c r="G61" s="25">
        <f t="shared" si="15"/>
        <v>0</v>
      </c>
      <c r="H61" s="25">
        <f t="shared" si="15"/>
        <v>0</v>
      </c>
      <c r="I61" s="25">
        <f t="shared" si="15"/>
        <v>0</v>
      </c>
      <c r="J61" s="25">
        <f t="shared" si="15"/>
        <v>0</v>
      </c>
      <c r="K61" s="25">
        <f t="shared" si="15"/>
        <v>0</v>
      </c>
      <c r="L61" s="25">
        <f t="shared" si="15"/>
        <v>0</v>
      </c>
      <c r="M61" s="25">
        <f t="shared" si="15"/>
        <v>0</v>
      </c>
      <c r="N61" s="7"/>
    </row>
    <row r="62" spans="1:14" ht="17" thickTop="1" x14ac:dyDescent="0.2">
      <c r="A62" s="2" t="s">
        <v>40</v>
      </c>
      <c r="B62" s="7">
        <f t="shared" ref="B62:M62" si="16">B29*$B$21</f>
        <v>408.33333333333337</v>
      </c>
      <c r="C62" s="7">
        <f t="shared" si="16"/>
        <v>408.33333333333337</v>
      </c>
      <c r="D62" s="7">
        <f t="shared" si="16"/>
        <v>1008.3333333333335</v>
      </c>
      <c r="E62" s="7">
        <f t="shared" si="16"/>
        <v>408.33333333333337</v>
      </c>
      <c r="F62" s="7">
        <f t="shared" si="16"/>
        <v>408.33333333333337</v>
      </c>
      <c r="G62" s="7">
        <f t="shared" si="16"/>
        <v>408.33333333333337</v>
      </c>
      <c r="H62" s="7">
        <f t="shared" si="16"/>
        <v>408.33333333333337</v>
      </c>
      <c r="I62" s="7">
        <f t="shared" si="16"/>
        <v>408.33333333333337</v>
      </c>
      <c r="J62" s="7">
        <f t="shared" si="16"/>
        <v>408.33333333333337</v>
      </c>
      <c r="K62" s="7">
        <f t="shared" si="16"/>
        <v>408.33333333333337</v>
      </c>
      <c r="L62" s="7">
        <f t="shared" si="16"/>
        <v>408.33333333333337</v>
      </c>
      <c r="M62" s="7">
        <f t="shared" si="16"/>
        <v>408.33333333333337</v>
      </c>
      <c r="N62" s="7">
        <f t="shared" si="6"/>
        <v>5500</v>
      </c>
    </row>
    <row r="63" spans="1:14" x14ac:dyDescent="0.2">
      <c r="A63" s="29" t="s">
        <v>72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7"/>
    </row>
    <row r="64" spans="1:14" x14ac:dyDescent="0.2">
      <c r="A64" s="29" t="s">
        <v>73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7"/>
    </row>
    <row r="65" spans="1:14" ht="17" thickBot="1" x14ac:dyDescent="0.25">
      <c r="A65" s="29" t="s">
        <v>74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7"/>
    </row>
    <row r="66" spans="1:14" ht="18" thickTop="1" thickBot="1" x14ac:dyDescent="0.25">
      <c r="A66" s="29" t="s">
        <v>84</v>
      </c>
      <c r="B66" s="25">
        <f>SUM(B63:B65)</f>
        <v>0</v>
      </c>
      <c r="C66" s="25">
        <f t="shared" ref="C66:M66" si="17">SUM(C63:C65)</f>
        <v>0</v>
      </c>
      <c r="D66" s="25">
        <f t="shared" si="17"/>
        <v>0</v>
      </c>
      <c r="E66" s="25">
        <f t="shared" si="17"/>
        <v>0</v>
      </c>
      <c r="F66" s="25">
        <f t="shared" si="17"/>
        <v>0</v>
      </c>
      <c r="G66" s="25">
        <f t="shared" si="17"/>
        <v>0</v>
      </c>
      <c r="H66" s="25">
        <f t="shared" si="17"/>
        <v>0</v>
      </c>
      <c r="I66" s="25">
        <f t="shared" si="17"/>
        <v>0</v>
      </c>
      <c r="J66" s="25">
        <f t="shared" si="17"/>
        <v>0</v>
      </c>
      <c r="K66" s="25">
        <f t="shared" si="17"/>
        <v>0</v>
      </c>
      <c r="L66" s="25">
        <f t="shared" si="17"/>
        <v>0</v>
      </c>
      <c r="M66" s="25">
        <f t="shared" si="17"/>
        <v>0</v>
      </c>
      <c r="N66" s="7"/>
    </row>
    <row r="67" spans="1:14" ht="17" thickTop="1" x14ac:dyDescent="0.2">
      <c r="A67" s="2" t="s">
        <v>41</v>
      </c>
      <c r="B67" s="6">
        <f t="shared" ref="B67:M67" si="18">B29*$B$22</f>
        <v>1225</v>
      </c>
      <c r="C67" s="6">
        <f t="shared" si="18"/>
        <v>1225</v>
      </c>
      <c r="D67" s="6">
        <f t="shared" si="18"/>
        <v>3025</v>
      </c>
      <c r="E67" s="6">
        <f t="shared" si="18"/>
        <v>1225</v>
      </c>
      <c r="F67" s="6">
        <f t="shared" si="18"/>
        <v>1225</v>
      </c>
      <c r="G67" s="6">
        <f t="shared" si="18"/>
        <v>1225</v>
      </c>
      <c r="H67" s="6">
        <f t="shared" si="18"/>
        <v>1225</v>
      </c>
      <c r="I67" s="6">
        <f t="shared" si="18"/>
        <v>1225</v>
      </c>
      <c r="J67" s="6">
        <f t="shared" si="18"/>
        <v>1225</v>
      </c>
      <c r="K67" s="6">
        <f t="shared" si="18"/>
        <v>1225</v>
      </c>
      <c r="L67" s="6">
        <f t="shared" si="18"/>
        <v>1225</v>
      </c>
      <c r="M67" s="6">
        <f t="shared" si="18"/>
        <v>1225</v>
      </c>
      <c r="N67" s="7">
        <f t="shared" si="6"/>
        <v>16500</v>
      </c>
    </row>
    <row r="68" spans="1:14" x14ac:dyDescent="0.2">
      <c r="A68" s="29" t="s">
        <v>75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7"/>
    </row>
    <row r="69" spans="1:14" x14ac:dyDescent="0.2">
      <c r="A69" s="29" t="s">
        <v>76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7"/>
    </row>
    <row r="70" spans="1:14" x14ac:dyDescent="0.2">
      <c r="A70" s="29" t="s">
        <v>77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7"/>
    </row>
    <row r="71" spans="1:14" ht="17" thickBot="1" x14ac:dyDescent="0.25">
      <c r="A71" s="29" t="s">
        <v>78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7"/>
    </row>
    <row r="72" spans="1:14" ht="18" thickTop="1" thickBot="1" x14ac:dyDescent="0.25">
      <c r="A72" s="29" t="s">
        <v>85</v>
      </c>
      <c r="B72" s="26">
        <f>SUM(B68:B71)</f>
        <v>0</v>
      </c>
      <c r="C72" s="26">
        <f t="shared" ref="C72:M72" si="19">SUM(C68:C71)</f>
        <v>0</v>
      </c>
      <c r="D72" s="26">
        <f t="shared" si="19"/>
        <v>0</v>
      </c>
      <c r="E72" s="26">
        <f t="shared" si="19"/>
        <v>0</v>
      </c>
      <c r="F72" s="26">
        <f t="shared" si="19"/>
        <v>0</v>
      </c>
      <c r="G72" s="26">
        <f t="shared" si="19"/>
        <v>0</v>
      </c>
      <c r="H72" s="26">
        <f t="shared" si="19"/>
        <v>0</v>
      </c>
      <c r="I72" s="26">
        <f t="shared" si="19"/>
        <v>0</v>
      </c>
      <c r="J72" s="26">
        <f t="shared" si="19"/>
        <v>0</v>
      </c>
      <c r="K72" s="26">
        <f t="shared" si="19"/>
        <v>0</v>
      </c>
      <c r="L72" s="26">
        <f t="shared" si="19"/>
        <v>0</v>
      </c>
      <c r="M72" s="26">
        <f t="shared" si="19"/>
        <v>0</v>
      </c>
      <c r="N72" s="7"/>
    </row>
    <row r="73" spans="1:14" s="10" customFormat="1" ht="17" thickTop="1" x14ac:dyDescent="0.2">
      <c r="A73" s="3" t="s">
        <v>42</v>
      </c>
      <c r="B73" s="27">
        <f t="shared" ref="B73:M73" si="20">B29*$B$23</f>
        <v>32666.666666666672</v>
      </c>
      <c r="C73" s="27">
        <f t="shared" si="20"/>
        <v>32666.666666666672</v>
      </c>
      <c r="D73" s="27">
        <f t="shared" si="20"/>
        <v>80666.666666666686</v>
      </c>
      <c r="E73" s="27">
        <f t="shared" si="20"/>
        <v>32666.666666666672</v>
      </c>
      <c r="F73" s="27">
        <f t="shared" si="20"/>
        <v>32666.666666666672</v>
      </c>
      <c r="G73" s="27">
        <f t="shared" si="20"/>
        <v>32666.666666666672</v>
      </c>
      <c r="H73" s="27">
        <f t="shared" si="20"/>
        <v>32666.666666666672</v>
      </c>
      <c r="I73" s="27">
        <f t="shared" si="20"/>
        <v>32666.666666666672</v>
      </c>
      <c r="J73" s="27">
        <f t="shared" si="20"/>
        <v>32666.666666666672</v>
      </c>
      <c r="K73" s="27">
        <f t="shared" si="20"/>
        <v>32666.666666666672</v>
      </c>
      <c r="L73" s="27">
        <f t="shared" si="20"/>
        <v>32666.666666666672</v>
      </c>
      <c r="M73" s="27">
        <f t="shared" si="20"/>
        <v>32666.666666666672</v>
      </c>
      <c r="N73" s="28">
        <f t="shared" si="6"/>
        <v>440000.00000000017</v>
      </c>
    </row>
    <row r="74" spans="1:14" x14ac:dyDescent="0.2">
      <c r="A74" s="2" t="s">
        <v>48</v>
      </c>
      <c r="B74" s="7">
        <f>SUM(B36+B41+B45+B51+B56+B61+B66+B72)</f>
        <v>0</v>
      </c>
      <c r="C74" s="7">
        <f t="shared" ref="C74:M74" si="21">SUM(C36+C41+C45+C51+C56+C61+C66+C72)</f>
        <v>0</v>
      </c>
      <c r="D74" s="7">
        <f t="shared" si="21"/>
        <v>0</v>
      </c>
      <c r="E74" s="7">
        <f t="shared" si="21"/>
        <v>0</v>
      </c>
      <c r="F74" s="7">
        <f t="shared" si="21"/>
        <v>0</v>
      </c>
      <c r="G74" s="7">
        <f t="shared" si="21"/>
        <v>0</v>
      </c>
      <c r="H74" s="7">
        <f t="shared" si="21"/>
        <v>0</v>
      </c>
      <c r="I74" s="7">
        <f t="shared" si="21"/>
        <v>0</v>
      </c>
      <c r="J74" s="7">
        <f t="shared" si="21"/>
        <v>0</v>
      </c>
      <c r="K74" s="7">
        <f t="shared" si="21"/>
        <v>0</v>
      </c>
      <c r="L74" s="7">
        <f t="shared" si="21"/>
        <v>0</v>
      </c>
      <c r="M74" s="7">
        <f t="shared" si="21"/>
        <v>0</v>
      </c>
      <c r="N74" s="7">
        <f>SUM(B74:M74)</f>
        <v>0</v>
      </c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">
      <c r="A78" s="12" t="s">
        <v>43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">
      <c r="A79" s="2" t="s">
        <v>44</v>
      </c>
      <c r="B79" s="6">
        <f t="shared" ref="B79:M79" si="22">B29-B73</f>
        <v>8166.6666666666642</v>
      </c>
      <c r="C79" s="6">
        <f t="shared" si="22"/>
        <v>8166.6666666666642</v>
      </c>
      <c r="D79" s="6">
        <f t="shared" si="22"/>
        <v>20166.666666666657</v>
      </c>
      <c r="E79" s="6">
        <f t="shared" si="22"/>
        <v>8166.6666666666642</v>
      </c>
      <c r="F79" s="6">
        <f t="shared" si="22"/>
        <v>8166.6666666666642</v>
      </c>
      <c r="G79" s="6">
        <f t="shared" si="22"/>
        <v>8166.6666666666642</v>
      </c>
      <c r="H79" s="6">
        <f t="shared" si="22"/>
        <v>8166.6666666666642</v>
      </c>
      <c r="I79" s="6">
        <f t="shared" si="22"/>
        <v>8166.6666666666642</v>
      </c>
      <c r="J79" s="6">
        <f t="shared" si="22"/>
        <v>8166.6666666666642</v>
      </c>
      <c r="K79" s="6">
        <f t="shared" si="22"/>
        <v>8166.6666666666642</v>
      </c>
      <c r="L79" s="6">
        <f t="shared" si="22"/>
        <v>8166.6666666666642</v>
      </c>
      <c r="M79" s="6">
        <f t="shared" si="22"/>
        <v>8166.6666666666642</v>
      </c>
      <c r="N79" s="6">
        <f>SUM(B79:M79)</f>
        <v>109999.99999999994</v>
      </c>
    </row>
    <row r="80" spans="1:14" x14ac:dyDescent="0.2">
      <c r="A80" s="2" t="s">
        <v>45</v>
      </c>
      <c r="B80" s="22">
        <f t="shared" ref="B80:N80" si="23">B79/B29</f>
        <v>0.19999999999999993</v>
      </c>
      <c r="C80" s="22">
        <f t="shared" si="23"/>
        <v>0.19999999999999993</v>
      </c>
      <c r="D80" s="22">
        <f t="shared" si="23"/>
        <v>0.19999999999999987</v>
      </c>
      <c r="E80" s="22">
        <f t="shared" si="23"/>
        <v>0.19999999999999993</v>
      </c>
      <c r="F80" s="22">
        <f t="shared" si="23"/>
        <v>0.19999999999999993</v>
      </c>
      <c r="G80" s="22">
        <f t="shared" si="23"/>
        <v>0.19999999999999993</v>
      </c>
      <c r="H80" s="22">
        <f t="shared" si="23"/>
        <v>0.19999999999999993</v>
      </c>
      <c r="I80" s="22">
        <f t="shared" si="23"/>
        <v>0.19999999999999993</v>
      </c>
      <c r="J80" s="22">
        <f t="shared" si="23"/>
        <v>0.19999999999999993</v>
      </c>
      <c r="K80" s="22">
        <f t="shared" si="23"/>
        <v>0.19999999999999993</v>
      </c>
      <c r="L80" s="22">
        <f t="shared" si="23"/>
        <v>0.19999999999999993</v>
      </c>
      <c r="M80" s="22">
        <f t="shared" si="23"/>
        <v>0.19999999999999993</v>
      </c>
      <c r="N80" s="22">
        <f t="shared" si="23"/>
        <v>0.19999999999999993</v>
      </c>
    </row>
    <row r="81" spans="1:14" x14ac:dyDescent="0.2">
      <c r="A81" s="14" t="s">
        <v>46</v>
      </c>
      <c r="B81" s="7">
        <f>B74-B29</f>
        <v>-40833.333333333336</v>
      </c>
      <c r="C81" s="7">
        <f t="shared" ref="C81:M81" si="24">C74-C29</f>
        <v>-40833.333333333336</v>
      </c>
      <c r="D81" s="7">
        <f t="shared" si="24"/>
        <v>-100833.33333333334</v>
      </c>
      <c r="E81" s="7">
        <f t="shared" si="24"/>
        <v>-40833.333333333336</v>
      </c>
      <c r="F81" s="7">
        <f t="shared" si="24"/>
        <v>-40833.333333333336</v>
      </c>
      <c r="G81" s="7">
        <f t="shared" si="24"/>
        <v>-40833.333333333336</v>
      </c>
      <c r="H81" s="7">
        <f t="shared" si="24"/>
        <v>-40833.333333333336</v>
      </c>
      <c r="I81" s="7">
        <f t="shared" si="24"/>
        <v>-40833.333333333336</v>
      </c>
      <c r="J81" s="7">
        <f t="shared" si="24"/>
        <v>-40833.333333333336</v>
      </c>
      <c r="K81" s="7">
        <f t="shared" si="24"/>
        <v>-40833.333333333336</v>
      </c>
      <c r="L81" s="7">
        <f t="shared" si="24"/>
        <v>-40833.333333333336</v>
      </c>
      <c r="M81" s="7">
        <f t="shared" si="24"/>
        <v>-40833.333333333336</v>
      </c>
      <c r="N81" s="2">
        <f>SUM(B81:M81)</f>
        <v>-549999.99999999988</v>
      </c>
    </row>
    <row r="82" spans="1:14" x14ac:dyDescent="0.2">
      <c r="A82" s="14" t="s">
        <v>47</v>
      </c>
      <c r="B82" s="13">
        <f>B81/B29</f>
        <v>-1</v>
      </c>
      <c r="C82" s="13">
        <f t="shared" ref="C82:N82" si="25">C81/C29</f>
        <v>-1</v>
      </c>
      <c r="D82" s="13">
        <f t="shared" si="25"/>
        <v>-1</v>
      </c>
      <c r="E82" s="13">
        <f t="shared" si="25"/>
        <v>-1</v>
      </c>
      <c r="F82" s="13">
        <f t="shared" si="25"/>
        <v>-1</v>
      </c>
      <c r="G82" s="13">
        <f t="shared" si="25"/>
        <v>-1</v>
      </c>
      <c r="H82" s="13">
        <f t="shared" si="25"/>
        <v>-1</v>
      </c>
      <c r="I82" s="13">
        <f t="shared" si="25"/>
        <v>-1</v>
      </c>
      <c r="J82" s="13">
        <f t="shared" si="25"/>
        <v>-1</v>
      </c>
      <c r="K82" s="13">
        <f t="shared" si="25"/>
        <v>-1</v>
      </c>
      <c r="L82" s="13">
        <f t="shared" si="25"/>
        <v>-1</v>
      </c>
      <c r="M82" s="13">
        <f t="shared" si="25"/>
        <v>-1</v>
      </c>
      <c r="N82" s="13">
        <f t="shared" si="25"/>
        <v>-1</v>
      </c>
    </row>
    <row r="83" spans="1:14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</sheetData>
  <mergeCells count="4">
    <mergeCell ref="G11:J11"/>
    <mergeCell ref="G9:J9"/>
    <mergeCell ref="F8:J8"/>
    <mergeCell ref="G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Annual Budget Template</vt:lpstr>
      <vt:lpstr>Fillable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Micah Cannon</dc:creator>
  <cp:lastModifiedBy>Bradley Hamner</cp:lastModifiedBy>
  <dcterms:created xsi:type="dcterms:W3CDTF">2020-07-01T12:43:48Z</dcterms:created>
  <dcterms:modified xsi:type="dcterms:W3CDTF">2020-07-10T17:05:36Z</dcterms:modified>
</cp:coreProperties>
</file>